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2" activeTab="4"/>
  </bookViews>
  <sheets>
    <sheet name="Kostenrechnung 2009" sheetId="1" r:id="rId1"/>
    <sheet name="Kostenrechnung 2010" sheetId="2" r:id="rId2"/>
    <sheet name="Kostenrechnung 2010 neu" sheetId="3" r:id="rId3"/>
    <sheet name="Kostenrechnung 2011" sheetId="4" r:id="rId4"/>
    <sheet name="Kostenrechnung 2012" sheetId="5" r:id="rId5"/>
  </sheets>
  <definedNames>
    <definedName name="_xlnm.Print_Area" localSheetId="1">'Kostenrechnung 2010'!$A$1:$H$72</definedName>
  </definedNames>
  <calcPr fullCalcOnLoad="1"/>
</workbook>
</file>

<file path=xl/sharedStrings.xml><?xml version="1.0" encoding="utf-8"?>
<sst xmlns="http://schemas.openxmlformats.org/spreadsheetml/2006/main" count="993" uniqueCount="230">
  <si>
    <t>Kostenrechnung der Abfallentsorgung des Landkreises Coburg</t>
  </si>
  <si>
    <t>Ausgliederung</t>
  </si>
  <si>
    <t>Lfd.  Nr.</t>
  </si>
  <si>
    <t>UA            GrZ</t>
  </si>
  <si>
    <t>B e z e i c h n u n g</t>
  </si>
  <si>
    <t>Einnahmen/ Ausgaben                     (AO-Soll)</t>
  </si>
  <si>
    <t>Vermögens- ändernde  Finanzvorfälle</t>
  </si>
  <si>
    <t>Neutrale Finanzvorfälle</t>
  </si>
  <si>
    <t>Eingliederung</t>
  </si>
  <si>
    <t>Erlöse/ Kosten</t>
  </si>
  <si>
    <t>€</t>
  </si>
  <si>
    <t>1</t>
  </si>
  <si>
    <t>2</t>
  </si>
  <si>
    <t>3</t>
  </si>
  <si>
    <t>4</t>
  </si>
  <si>
    <t>5</t>
  </si>
  <si>
    <t>6</t>
  </si>
  <si>
    <t>7</t>
  </si>
  <si>
    <t>Einnahmen</t>
  </si>
  <si>
    <t>7200.1101</t>
  </si>
  <si>
    <t>Benutzungsgebühren für Kompostplätze</t>
  </si>
  <si>
    <t>7200.1121</t>
  </si>
  <si>
    <t>Abfallentsorgungsgebühren</t>
  </si>
  <si>
    <t>a) Hausmüll</t>
  </si>
  <si>
    <t>c) Müllsäcke</t>
  </si>
  <si>
    <t>7200.1497</t>
  </si>
  <si>
    <t>Umsatzsteuer aus steuerpflichtigem Entgelt</t>
  </si>
  <si>
    <t>8</t>
  </si>
  <si>
    <t>7201.1599</t>
  </si>
  <si>
    <t>Vermischte Einnahmen (Schrotterlöse)</t>
  </si>
  <si>
    <t>9</t>
  </si>
  <si>
    <t>7200.1620</t>
  </si>
  <si>
    <t>Erstattungen von Stadt Neustadt/Cbg. f. Kompostierung</t>
  </si>
  <si>
    <t>10</t>
  </si>
  <si>
    <t>7200.1621</t>
  </si>
  <si>
    <t>Erstattungen von Stadt Coburg für Kompostierung</t>
  </si>
  <si>
    <t>11</t>
  </si>
  <si>
    <t>7200.1630</t>
  </si>
  <si>
    <t>Erstattung durch Zweckverbände</t>
  </si>
  <si>
    <t>12</t>
  </si>
  <si>
    <t>7200.1660</t>
  </si>
  <si>
    <t>Erstattung von DSD für Containerstandplätze</t>
  </si>
  <si>
    <t>13</t>
  </si>
  <si>
    <t>7200.1690</t>
  </si>
  <si>
    <t>Innere Verrechnungen für Kompostplätze</t>
  </si>
  <si>
    <t>14</t>
  </si>
  <si>
    <t>7200.2050</t>
  </si>
  <si>
    <t>Zinsen Sonderrücklage Deponiesanierung Blumenrod</t>
  </si>
  <si>
    <t>15</t>
  </si>
  <si>
    <t>7200.2800</t>
  </si>
  <si>
    <t>Zuführung vom Vermögenshaushalt</t>
  </si>
  <si>
    <t>16</t>
  </si>
  <si>
    <t>7202.1620</t>
  </si>
  <si>
    <t>Erstattungen v Stadt Neustadt/Cbg.,Landkreis Kronach</t>
  </si>
  <si>
    <t>...1660</t>
  </si>
  <si>
    <t>und Firma NBS für Nachsorgekost.Deponie Blumenrod</t>
  </si>
  <si>
    <t>17</t>
  </si>
  <si>
    <t>7202.1691</t>
  </si>
  <si>
    <t>Innere Verrechnung Ausgleich UA 7200</t>
  </si>
  <si>
    <t>Summe Einnahmen/Erlöse</t>
  </si>
  <si>
    <t>Ausgaben</t>
  </si>
  <si>
    <t>18</t>
  </si>
  <si>
    <t>7200.4100</t>
  </si>
  <si>
    <t>Beamtenbezüge (Versorgungsumlage)</t>
  </si>
  <si>
    <t>19</t>
  </si>
  <si>
    <t>7200.4140</t>
  </si>
  <si>
    <t>Angestelltenvergütungen</t>
  </si>
  <si>
    <t>20</t>
  </si>
  <si>
    <t>7200.4300</t>
  </si>
  <si>
    <t>Versorgungskassenbeiträge: Beamte</t>
  </si>
  <si>
    <t>21</t>
  </si>
  <si>
    <t>7200.4340</t>
  </si>
  <si>
    <t>Versorgungskassenbeiträge: Angestellte</t>
  </si>
  <si>
    <t>22</t>
  </si>
  <si>
    <t>7200.4440</t>
  </si>
  <si>
    <t>Sozialversicherungsbeiträge: Angestellte</t>
  </si>
  <si>
    <t>23</t>
  </si>
  <si>
    <t>7200.4590</t>
  </si>
  <si>
    <t>Beihilfen, Unterstützungen u.ä.</t>
  </si>
  <si>
    <t>Zwischensumme Personalausgaben/-kosten</t>
  </si>
  <si>
    <t>24</t>
  </si>
  <si>
    <t>7200.5200</t>
  </si>
  <si>
    <t>Verwaltungs- und Zweckausstattung</t>
  </si>
  <si>
    <t>25</t>
  </si>
  <si>
    <t>7200.5621</t>
  </si>
  <si>
    <t>Aus- und Fortbildung</t>
  </si>
  <si>
    <t>26</t>
  </si>
  <si>
    <t>7200.6300</t>
  </si>
  <si>
    <t>Verschiedene Aufwendungen für Verwaltung u.Betrieb</t>
  </si>
  <si>
    <t>27</t>
  </si>
  <si>
    <t>7200.6321</t>
  </si>
  <si>
    <t>Öffentlichkeitsarbeit</t>
  </si>
  <si>
    <t>28</t>
  </si>
  <si>
    <t>7200.6329</t>
  </si>
  <si>
    <t>Entsorgung der Wertstoffhöfe einschl. Grüngutcontainer</t>
  </si>
  <si>
    <t>29</t>
  </si>
  <si>
    <t>7200.6361</t>
  </si>
  <si>
    <t>Müllabfuhr durch Privatunternehmen</t>
  </si>
  <si>
    <t>30</t>
  </si>
  <si>
    <t>7200.6374</t>
  </si>
  <si>
    <t>Wartungsgebühren EDV</t>
  </si>
  <si>
    <t>31</t>
  </si>
  <si>
    <t>7200.6400</t>
  </si>
  <si>
    <t>Versicherung</t>
  </si>
  <si>
    <t>32</t>
  </si>
  <si>
    <t>7200.6412</t>
  </si>
  <si>
    <t>Umsatzsteuer, Zahllast</t>
  </si>
  <si>
    <t>33</t>
  </si>
  <si>
    <t>7200.6500</t>
  </si>
  <si>
    <t>Bürobedarf</t>
  </si>
  <si>
    <t>34</t>
  </si>
  <si>
    <t>7200.6510</t>
  </si>
  <si>
    <t>Bücher, Zeitschriften u.ä.</t>
  </si>
  <si>
    <t>35</t>
  </si>
  <si>
    <t>7200.6521</t>
  </si>
  <si>
    <t>Fernsprech-, Fernschreibgerbühren</t>
  </si>
  <si>
    <t>36</t>
  </si>
  <si>
    <t>7200.6525</t>
  </si>
  <si>
    <t>Post-, Rundfunk-, Fernsehgebühren u.ä.</t>
  </si>
  <si>
    <t>37</t>
  </si>
  <si>
    <t>7200.6540</t>
  </si>
  <si>
    <t>Dienstreisen</t>
  </si>
  <si>
    <t>38</t>
  </si>
  <si>
    <t>7200.6550</t>
  </si>
  <si>
    <t>Sachverständigen-/Gerichtskosten</t>
  </si>
  <si>
    <t>39</t>
  </si>
  <si>
    <t>7200.6720</t>
  </si>
  <si>
    <t>Erstattung an Gemeinden für den Gebühreneinzug</t>
  </si>
  <si>
    <t>40</t>
  </si>
  <si>
    <t>7200.6724</t>
  </si>
  <si>
    <t>Erstattung an Gemeinden für Grüne Tonne</t>
  </si>
  <si>
    <t>41</t>
  </si>
  <si>
    <t>7200.6770</t>
  </si>
  <si>
    <t>Kosten der Kompostierung einschl.Häckselkosten</t>
  </si>
  <si>
    <t>42</t>
  </si>
  <si>
    <t>7200.6790</t>
  </si>
  <si>
    <t>Innere Verrechnung (Verwaltungs-undBewirtschaftungsk.)</t>
  </si>
  <si>
    <t>43</t>
  </si>
  <si>
    <t>7200.6791</t>
  </si>
  <si>
    <t>Ausgleich UA 7202</t>
  </si>
  <si>
    <t>44</t>
  </si>
  <si>
    <t>7200.6800</t>
  </si>
  <si>
    <t>Abschreibungen</t>
  </si>
  <si>
    <t>45</t>
  </si>
  <si>
    <t>7200.6850</t>
  </si>
  <si>
    <t>Verzinsung des Anlagekapitals</t>
  </si>
  <si>
    <t>46</t>
  </si>
  <si>
    <t>7200.7120</t>
  </si>
  <si>
    <t>Betriebskosten für Wertstoffhöfe</t>
  </si>
  <si>
    <t>47</t>
  </si>
  <si>
    <t>7200.7130</t>
  </si>
  <si>
    <t>Umlage an den Zweckverband</t>
  </si>
  <si>
    <t>48</t>
  </si>
  <si>
    <t>7200.8600</t>
  </si>
  <si>
    <t>Zuführung zum Vermögenshaushalt</t>
  </si>
  <si>
    <t>49</t>
  </si>
  <si>
    <t>7201.6584</t>
  </si>
  <si>
    <t>Entsorgung wilder Müllablagerungen</t>
  </si>
  <si>
    <t>50</t>
  </si>
  <si>
    <t>7202.6361</t>
  </si>
  <si>
    <t>Transport Sickerwasser</t>
  </si>
  <si>
    <t>51</t>
  </si>
  <si>
    <t>7202.6400</t>
  </si>
  <si>
    <t>Haftpflichtvers. Dep. Blumenrod</t>
  </si>
  <si>
    <t>52</t>
  </si>
  <si>
    <t>7202.6760</t>
  </si>
  <si>
    <t>Erstattung anteil. lfd. Nachsorgekosten Dep. Blumenrod</t>
  </si>
  <si>
    <t>53</t>
  </si>
  <si>
    <t>7202.7130</t>
  </si>
  <si>
    <t>Entsorgung Sickerwasser</t>
  </si>
  <si>
    <t>54</t>
  </si>
  <si>
    <t>7202.7230</t>
  </si>
  <si>
    <t>Investitionsumlage Sickerwasser</t>
  </si>
  <si>
    <t>ZwischensummeSachausgaben/-kosten</t>
  </si>
  <si>
    <t>55</t>
  </si>
  <si>
    <t>7200.9350</t>
  </si>
  <si>
    <t>Erwerb von bewegl. Sachen des Anlagevermögens</t>
  </si>
  <si>
    <t>Zwischensumme Investitionsausgaben/-kosten</t>
  </si>
  <si>
    <t>für das Jahr 2009</t>
  </si>
  <si>
    <t>7200.6620</t>
  </si>
  <si>
    <t>Vermischte Ausgaben</t>
  </si>
  <si>
    <r>
      <t>b)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Wertstoffhöfe (Altreifen</t>
    </r>
    <r>
      <rPr>
        <sz val="11"/>
        <color indexed="8"/>
        <rFont val="Arial"/>
        <family val="2"/>
      </rPr>
      <t>)</t>
    </r>
    <r>
      <rPr>
        <sz val="11"/>
        <color indexed="10"/>
        <rFont val="Arial"/>
        <family val="2"/>
      </rPr>
      <t xml:space="preserve"> </t>
    </r>
  </si>
  <si>
    <t xml:space="preserve">Stand: 03.05.2010 </t>
  </si>
  <si>
    <t xml:space="preserve">Summe Ausgaben/Kosten </t>
  </si>
  <si>
    <t xml:space="preserve">Betriebswirtschaftliches Ergebnis </t>
  </si>
  <si>
    <t>für das Jahr 2010</t>
  </si>
  <si>
    <t>Erstattung durch Zweckverbände f. Papiererlöse</t>
  </si>
  <si>
    <t>und Fa. Veolia für Nachsorgekost.Deponie Blumenrod</t>
  </si>
  <si>
    <t>Versorgungskassenbeiträge f. Beamte</t>
  </si>
  <si>
    <t>Versorgungskassenbeiträge  f. Beschäftigte</t>
  </si>
  <si>
    <t xml:space="preserve">Sozialversicherungsbeiträge f. Beschäftigte </t>
  </si>
  <si>
    <t>Erstattung an Gemeinden für Verteilung Grüne Tonne</t>
  </si>
  <si>
    <t xml:space="preserve">Kosten der Grüngutentsorgung </t>
  </si>
  <si>
    <t>Benutzungsgebühren für Grüngutsammelplätze</t>
  </si>
  <si>
    <t>Vermischte Ausgaben (Abfallprogramm Envidata, AKDB)</t>
  </si>
  <si>
    <t>7202.1620...</t>
  </si>
  <si>
    <t>7202.1660</t>
  </si>
  <si>
    <t>Beschäftigtenvergütungen</t>
  </si>
  <si>
    <t>Fernsprechgebühren</t>
  </si>
  <si>
    <t>Postgebühren f. Schriftverkehr, Bescheide</t>
  </si>
  <si>
    <t>Innere Verrechnungen für Grüngutsammelplätze</t>
  </si>
  <si>
    <t>Innere Verrechnung (Bewirtschaftungskosten)</t>
  </si>
  <si>
    <t>Umlage an den Zweckverband f. Verbrennungskosten</t>
  </si>
  <si>
    <t>Haftpflichtversicherung Deponie Blumenrod</t>
  </si>
  <si>
    <t>Erstattung von Stadt Neustadt/Cbg.f Grüngutentsorgung</t>
  </si>
  <si>
    <t xml:space="preserve">Stand: 07.06.2011 </t>
  </si>
  <si>
    <t>7200.1691</t>
  </si>
  <si>
    <t>Innere Verrechnung Windeltonnen</t>
  </si>
  <si>
    <t>7200.6581</t>
  </si>
  <si>
    <t>Bankgebühren o.ä.</t>
  </si>
  <si>
    <t>Erstattung durch DSD u. durch Veolia</t>
  </si>
  <si>
    <t>Vermögens-ändernde Finanzvorfälle</t>
  </si>
  <si>
    <t>in Euro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</si>
  <si>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</si>
  <si>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</si>
  <si>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</si>
  <si>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</si>
  <si>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</si>
  <si>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</si>
  <si>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</si>
  <si>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</si>
  <si>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</si>
  <si>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Erstattungen von Stadt Neustadt/Cbg.,Landkreis Kronach</t>
  </si>
  <si>
    <t>Stand: 29.05.2012</t>
  </si>
  <si>
    <t>Kostenrechnung der Abfallentsorgung des Landkreises Coburg für das Jahr 2011</t>
  </si>
  <si>
    <t>Kostenrechnung der Abfallentsorgung des Landkreises Coburg für das Jahr 2012</t>
  </si>
  <si>
    <t>Stand: 23.05.2013</t>
  </si>
  <si>
    <t>10)</t>
  </si>
  <si>
    <t>11)</t>
  </si>
  <si>
    <t>12)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</si>
</sst>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#,###.##\)"/>
    <numFmt numFmtId="173" formatCode="0.0"/>
  </numFmts>
  <fonts count="17">
    <font>
      <sz val="10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171" fontId="4" fillId="0" borderId="1" xfId="15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1" fontId="4" fillId="0" borderId="2" xfId="15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4" fillId="0" borderId="9" xfId="0" applyNumberFormat="1" applyFont="1" applyBorder="1" applyAlignment="1">
      <alignment/>
    </xf>
    <xf numFmtId="14" fontId="11" fillId="0" borderId="0" xfId="0" applyNumberFormat="1" applyFont="1" applyBorder="1" applyAlignment="1">
      <alignment/>
    </xf>
    <xf numFmtId="0" fontId="4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71" fontId="15" fillId="0" borderId="1" xfId="15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71" fontId="15" fillId="0" borderId="2" xfId="15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right"/>
    </xf>
    <xf numFmtId="171" fontId="4" fillId="0" borderId="1" xfId="15" applyFont="1" applyBorder="1" applyAlignment="1">
      <alignment horizontal="right"/>
    </xf>
    <xf numFmtId="171" fontId="4" fillId="0" borderId="2" xfId="15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4" fillId="0" borderId="2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14" fontId="1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71" fontId="15" fillId="0" borderId="2" xfId="15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15" fillId="0" borderId="2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15</xdr:row>
      <xdr:rowOff>0</xdr:rowOff>
    </xdr:from>
    <xdr:to>
      <xdr:col>6</xdr:col>
      <xdr:colOff>57150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38850" y="3609975"/>
          <a:ext cx="3143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85725</xdr:colOff>
      <xdr:row>16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305425" y="3609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152400</xdr:colOff>
      <xdr:row>15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305425" y="360997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85725</xdr:colOff>
      <xdr:row>21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05425" y="4514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5</xdr:col>
      <xdr:colOff>819150</xdr:colOff>
      <xdr:row>14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6038850" y="3429000"/>
          <a:ext cx="857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43</xdr:row>
      <xdr:rowOff>0</xdr:rowOff>
    </xdr:from>
    <xdr:to>
      <xdr:col>6</xdr:col>
      <xdr:colOff>790575</xdr:colOff>
      <xdr:row>43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6972300" y="875347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10)</a:t>
          </a:r>
        </a:p>
      </xdr:txBody>
    </xdr:sp>
    <xdr:clientData/>
  </xdr:twoCellAnchor>
  <xdr:twoCellAnchor>
    <xdr:from>
      <xdr:col>4</xdr:col>
      <xdr:colOff>638175</xdr:colOff>
      <xdr:row>14</xdr:row>
      <xdr:rowOff>0</xdr:rowOff>
    </xdr:from>
    <xdr:to>
      <xdr:col>5</xdr:col>
      <xdr:colOff>85725</xdr:colOff>
      <xdr:row>15</xdr:row>
      <xdr:rowOff>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5305425" y="34290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0</xdr:rowOff>
    </xdr:from>
    <xdr:to>
      <xdr:col>6</xdr:col>
      <xdr:colOff>76200</xdr:colOff>
      <xdr:row>15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6276975" y="34290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14</xdr:row>
      <xdr:rowOff>0</xdr:rowOff>
    </xdr:from>
    <xdr:to>
      <xdr:col>5</xdr:col>
      <xdr:colOff>152400</xdr:colOff>
      <xdr:row>14</xdr:row>
      <xdr:rowOff>9525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5305425" y="342900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10</xdr:row>
      <xdr:rowOff>104775</xdr:rowOff>
    </xdr:from>
    <xdr:to>
      <xdr:col>5</xdr:col>
      <xdr:colOff>981075</xdr:colOff>
      <xdr:row>12</xdr:row>
      <xdr:rowOff>57150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6048375" y="28098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638175</xdr:colOff>
      <xdr:row>19</xdr:row>
      <xdr:rowOff>0</xdr:rowOff>
    </xdr:from>
    <xdr:to>
      <xdr:col>5</xdr:col>
      <xdr:colOff>85725</xdr:colOff>
      <xdr:row>20</xdr:row>
      <xdr:rowOff>66675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5305425" y="4333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142875</xdr:rowOff>
    </xdr:from>
    <xdr:to>
      <xdr:col>5</xdr:col>
      <xdr:colOff>971550</xdr:colOff>
      <xdr:row>13</xdr:row>
      <xdr:rowOff>104775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6019800" y="302895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29</xdr:row>
      <xdr:rowOff>123825</xdr:rowOff>
    </xdr:from>
    <xdr:to>
      <xdr:col>6</xdr:col>
      <xdr:colOff>28575</xdr:colOff>
      <xdr:row>31</xdr:row>
      <xdr:rowOff>38100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6057900" y="631507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828675</xdr:colOff>
      <xdr:row>29</xdr:row>
      <xdr:rowOff>0</xdr:rowOff>
    </xdr:from>
    <xdr:to>
      <xdr:col>6</xdr:col>
      <xdr:colOff>104775</xdr:colOff>
      <xdr:row>30</xdr:row>
      <xdr:rowOff>38100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6134100" y="6191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33</xdr:row>
      <xdr:rowOff>0</xdr:rowOff>
    </xdr:from>
    <xdr:to>
      <xdr:col>6</xdr:col>
      <xdr:colOff>28575</xdr:colOff>
      <xdr:row>34</xdr:row>
      <xdr:rowOff>0</xdr:rowOff>
    </xdr:to>
    <xdr:sp>
      <xdr:nvSpPr>
        <xdr:cNvPr id="15" name="TextBox 27"/>
        <xdr:cNvSpPr txBox="1">
          <a:spLocks noChangeArrowheads="1"/>
        </xdr:cNvSpPr>
      </xdr:nvSpPr>
      <xdr:spPr>
        <a:xfrm flipH="1">
          <a:off x="6019800" y="6915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742950</xdr:colOff>
      <xdr:row>58</xdr:row>
      <xdr:rowOff>161925</xdr:rowOff>
    </xdr:from>
    <xdr:to>
      <xdr:col>6</xdr:col>
      <xdr:colOff>923925</xdr:colOff>
      <xdr:row>60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7038975" y="1163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7)</a:t>
          </a:r>
        </a:p>
      </xdr:txBody>
    </xdr:sp>
    <xdr:clientData/>
  </xdr:twoCellAnchor>
  <xdr:twoCellAnchor>
    <xdr:from>
      <xdr:col>5</xdr:col>
      <xdr:colOff>800100</xdr:colOff>
      <xdr:row>59</xdr:row>
      <xdr:rowOff>28575</xdr:rowOff>
    </xdr:from>
    <xdr:to>
      <xdr:col>6</xdr:col>
      <xdr:colOff>161925</xdr:colOff>
      <xdr:row>60</xdr:row>
      <xdr:rowOff>85725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6105525" y="1167765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5</xdr:col>
      <xdr:colOff>828675</xdr:colOff>
      <xdr:row>17</xdr:row>
      <xdr:rowOff>142875</xdr:rowOff>
    </xdr:from>
    <xdr:to>
      <xdr:col>6</xdr:col>
      <xdr:colOff>104775</xdr:colOff>
      <xdr:row>20</xdr:row>
      <xdr:rowOff>47625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6134100" y="4114800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14</xdr:row>
      <xdr:rowOff>0</xdr:rowOff>
    </xdr:from>
    <xdr:to>
      <xdr:col>7</xdr:col>
      <xdr:colOff>114300</xdr:colOff>
      <xdr:row>16</xdr:row>
      <xdr:rowOff>47625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7248525" y="34290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17</xdr:row>
      <xdr:rowOff>142875</xdr:rowOff>
    </xdr:from>
    <xdr:to>
      <xdr:col>7</xdr:col>
      <xdr:colOff>104775</xdr:colOff>
      <xdr:row>20</xdr:row>
      <xdr:rowOff>47625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7248525" y="4114800"/>
          <a:ext cx="1047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31</xdr:row>
      <xdr:rowOff>152400</xdr:rowOff>
    </xdr:from>
    <xdr:to>
      <xdr:col>6</xdr:col>
      <xdr:colOff>923925</xdr:colOff>
      <xdr:row>32</xdr:row>
      <xdr:rowOff>152400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7010400" y="67056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5</xdr:col>
      <xdr:colOff>800100</xdr:colOff>
      <xdr:row>40</xdr:row>
      <xdr:rowOff>0</xdr:rowOff>
    </xdr:from>
    <xdr:to>
      <xdr:col>6</xdr:col>
      <xdr:colOff>76200</xdr:colOff>
      <xdr:row>41</xdr:row>
      <xdr:rowOff>104775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6105525" y="8210550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51</xdr:row>
      <xdr:rowOff>133350</xdr:rowOff>
    </xdr:from>
    <xdr:to>
      <xdr:col>6</xdr:col>
      <xdr:colOff>142875</xdr:colOff>
      <xdr:row>54</xdr:row>
      <xdr:rowOff>57150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6086475" y="10334625"/>
          <a:ext cx="352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32</xdr:row>
      <xdr:rowOff>85725</xdr:rowOff>
    </xdr:from>
    <xdr:to>
      <xdr:col>6</xdr:col>
      <xdr:colOff>371475</xdr:colOff>
      <xdr:row>33</xdr:row>
      <xdr:rowOff>123825</xdr:rowOff>
    </xdr:to>
    <xdr:sp>
      <xdr:nvSpPr>
        <xdr:cNvPr id="24" name="TextBox 36"/>
        <xdr:cNvSpPr txBox="1">
          <a:spLocks noChangeArrowheads="1"/>
        </xdr:cNvSpPr>
      </xdr:nvSpPr>
      <xdr:spPr>
        <a:xfrm flipH="1">
          <a:off x="6267450" y="68199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27</xdr:row>
      <xdr:rowOff>142875</xdr:rowOff>
    </xdr:from>
    <xdr:to>
      <xdr:col>6</xdr:col>
      <xdr:colOff>85725</xdr:colOff>
      <xdr:row>29</xdr:row>
      <xdr:rowOff>19050</xdr:rowOff>
    </xdr:to>
    <xdr:sp>
      <xdr:nvSpPr>
        <xdr:cNvPr id="25" name="TextBox 37"/>
        <xdr:cNvSpPr txBox="1">
          <a:spLocks noChangeArrowheads="1"/>
        </xdr:cNvSpPr>
      </xdr:nvSpPr>
      <xdr:spPr>
        <a:xfrm flipH="1">
          <a:off x="6076950" y="5962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10</xdr:row>
      <xdr:rowOff>152400</xdr:rowOff>
    </xdr:from>
    <xdr:to>
      <xdr:col>7</xdr:col>
      <xdr:colOff>161925</xdr:colOff>
      <xdr:row>12</xdr:row>
      <xdr:rowOff>38100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7048500" y="28575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  <xdr:oneCellAnchor>
    <xdr:from>
      <xdr:col>6</xdr:col>
      <xdr:colOff>771525</xdr:colOff>
      <xdr:row>18</xdr:row>
      <xdr:rowOff>9525</xdr:rowOff>
    </xdr:from>
    <xdr:ext cx="247650" cy="180975"/>
    <xdr:sp>
      <xdr:nvSpPr>
        <xdr:cNvPr id="27" name="TextBox 39"/>
        <xdr:cNvSpPr txBox="1">
          <a:spLocks noChangeArrowheads="1"/>
        </xdr:cNvSpPr>
      </xdr:nvSpPr>
      <xdr:spPr>
        <a:xfrm>
          <a:off x="7067550" y="4162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oneCellAnchor>
  <xdr:oneCellAnchor>
    <xdr:from>
      <xdr:col>6</xdr:col>
      <xdr:colOff>704850</xdr:colOff>
      <xdr:row>61</xdr:row>
      <xdr:rowOff>0</xdr:rowOff>
    </xdr:from>
    <xdr:ext cx="171450" cy="238125"/>
    <xdr:sp>
      <xdr:nvSpPr>
        <xdr:cNvPr id="28" name="TextBox 40"/>
        <xdr:cNvSpPr txBox="1">
          <a:spLocks noChangeArrowheads="1"/>
        </xdr:cNvSpPr>
      </xdr:nvSpPr>
      <xdr:spPr>
        <a:xfrm>
          <a:off x="7000875" y="1201102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8)</a:t>
          </a:r>
        </a:p>
      </xdr:txBody>
    </xdr:sp>
    <xdr:clientData/>
  </xdr:oneCellAnchor>
  <xdr:twoCellAnchor>
    <xdr:from>
      <xdr:col>6</xdr:col>
      <xdr:colOff>752475</xdr:colOff>
      <xdr:row>28</xdr:row>
      <xdr:rowOff>171450</xdr:rowOff>
    </xdr:from>
    <xdr:to>
      <xdr:col>7</xdr:col>
      <xdr:colOff>9525</xdr:colOff>
      <xdr:row>29</xdr:row>
      <xdr:rowOff>171450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7048500" y="61817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15</xdr:row>
      <xdr:rowOff>0</xdr:rowOff>
    </xdr:from>
    <xdr:to>
      <xdr:col>6</xdr:col>
      <xdr:colOff>57150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3857625"/>
          <a:ext cx="21907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85725</xdr:colOff>
      <xdr:row>16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076950" y="3857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152400</xdr:colOff>
      <xdr:row>15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076950" y="38576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85725</xdr:colOff>
      <xdr:row>21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076950" y="47625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5</xdr:col>
      <xdr:colOff>800100</xdr:colOff>
      <xdr:row>14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6810375" y="3676650"/>
          <a:ext cx="6667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43</xdr:row>
      <xdr:rowOff>0</xdr:rowOff>
    </xdr:from>
    <xdr:to>
      <xdr:col>6</xdr:col>
      <xdr:colOff>790575</xdr:colOff>
      <xdr:row>43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7648575" y="90011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10)</a:t>
          </a:r>
        </a:p>
      </xdr:txBody>
    </xdr:sp>
    <xdr:clientData/>
  </xdr:twoCellAnchor>
  <xdr:twoCellAnchor>
    <xdr:from>
      <xdr:col>4</xdr:col>
      <xdr:colOff>495300</xdr:colOff>
      <xdr:row>14</xdr:row>
      <xdr:rowOff>0</xdr:rowOff>
    </xdr:from>
    <xdr:to>
      <xdr:col>5</xdr:col>
      <xdr:colOff>85725</xdr:colOff>
      <xdr:row>15</xdr:row>
      <xdr:rowOff>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6076950" y="36766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14</xdr:row>
      <xdr:rowOff>0</xdr:rowOff>
    </xdr:from>
    <xdr:to>
      <xdr:col>6</xdr:col>
      <xdr:colOff>76200</xdr:colOff>
      <xdr:row>15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6972300" y="3676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0</xdr:rowOff>
    </xdr:from>
    <xdr:to>
      <xdr:col>5</xdr:col>
      <xdr:colOff>152400</xdr:colOff>
      <xdr:row>14</xdr:row>
      <xdr:rowOff>9525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076950" y="367665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10</xdr:row>
      <xdr:rowOff>104775</xdr:rowOff>
    </xdr:from>
    <xdr:to>
      <xdr:col>5</xdr:col>
      <xdr:colOff>895350</xdr:colOff>
      <xdr:row>12</xdr:row>
      <xdr:rowOff>57150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6819900" y="3057525"/>
          <a:ext cx="152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495300</xdr:colOff>
      <xdr:row>19</xdr:row>
      <xdr:rowOff>0</xdr:rowOff>
    </xdr:from>
    <xdr:to>
      <xdr:col>5</xdr:col>
      <xdr:colOff>85725</xdr:colOff>
      <xdr:row>20</xdr:row>
      <xdr:rowOff>66675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6076950" y="45815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142875</xdr:rowOff>
    </xdr:from>
    <xdr:to>
      <xdr:col>5</xdr:col>
      <xdr:colOff>895350</xdr:colOff>
      <xdr:row>13</xdr:row>
      <xdr:rowOff>104775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6791325" y="32766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29</xdr:row>
      <xdr:rowOff>123825</xdr:rowOff>
    </xdr:from>
    <xdr:to>
      <xdr:col>6</xdr:col>
      <xdr:colOff>28575</xdr:colOff>
      <xdr:row>31</xdr:row>
      <xdr:rowOff>38100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6829425" y="65627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828675</xdr:colOff>
      <xdr:row>29</xdr:row>
      <xdr:rowOff>0</xdr:rowOff>
    </xdr:from>
    <xdr:to>
      <xdr:col>6</xdr:col>
      <xdr:colOff>104775</xdr:colOff>
      <xdr:row>30</xdr:row>
      <xdr:rowOff>38100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6905625" y="64389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33</xdr:row>
      <xdr:rowOff>0</xdr:rowOff>
    </xdr:from>
    <xdr:to>
      <xdr:col>6</xdr:col>
      <xdr:colOff>28575</xdr:colOff>
      <xdr:row>34</xdr:row>
      <xdr:rowOff>0</xdr:rowOff>
    </xdr:to>
    <xdr:sp>
      <xdr:nvSpPr>
        <xdr:cNvPr id="15" name="TextBox 27"/>
        <xdr:cNvSpPr txBox="1">
          <a:spLocks noChangeArrowheads="1"/>
        </xdr:cNvSpPr>
      </xdr:nvSpPr>
      <xdr:spPr>
        <a:xfrm flipH="1">
          <a:off x="6791325" y="71628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742950</xdr:colOff>
      <xdr:row>58</xdr:row>
      <xdr:rowOff>161925</xdr:rowOff>
    </xdr:from>
    <xdr:to>
      <xdr:col>6</xdr:col>
      <xdr:colOff>923925</xdr:colOff>
      <xdr:row>60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7715250" y="118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7)</a:t>
          </a:r>
        </a:p>
      </xdr:txBody>
    </xdr:sp>
    <xdr:clientData/>
  </xdr:twoCellAnchor>
  <xdr:twoCellAnchor>
    <xdr:from>
      <xdr:col>5</xdr:col>
      <xdr:colOff>800100</xdr:colOff>
      <xdr:row>59</xdr:row>
      <xdr:rowOff>28575</xdr:rowOff>
    </xdr:from>
    <xdr:to>
      <xdr:col>6</xdr:col>
      <xdr:colOff>161925</xdr:colOff>
      <xdr:row>60</xdr:row>
      <xdr:rowOff>85725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6877050" y="119253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5</xdr:col>
      <xdr:colOff>828675</xdr:colOff>
      <xdr:row>17</xdr:row>
      <xdr:rowOff>142875</xdr:rowOff>
    </xdr:from>
    <xdr:to>
      <xdr:col>6</xdr:col>
      <xdr:colOff>104775</xdr:colOff>
      <xdr:row>20</xdr:row>
      <xdr:rowOff>47625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6905625" y="4362450"/>
          <a:ext cx="171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0</xdr:rowOff>
    </xdr:from>
    <xdr:to>
      <xdr:col>7</xdr:col>
      <xdr:colOff>114300</xdr:colOff>
      <xdr:row>16</xdr:row>
      <xdr:rowOff>47625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7934325" y="36766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17</xdr:row>
      <xdr:rowOff>142875</xdr:rowOff>
    </xdr:from>
    <xdr:to>
      <xdr:col>7</xdr:col>
      <xdr:colOff>104775</xdr:colOff>
      <xdr:row>20</xdr:row>
      <xdr:rowOff>47625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7924800" y="4362450"/>
          <a:ext cx="114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31</xdr:row>
      <xdr:rowOff>152400</xdr:rowOff>
    </xdr:from>
    <xdr:to>
      <xdr:col>6</xdr:col>
      <xdr:colOff>923925</xdr:colOff>
      <xdr:row>32</xdr:row>
      <xdr:rowOff>152400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7686675" y="69532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5</xdr:col>
      <xdr:colOff>800100</xdr:colOff>
      <xdr:row>40</xdr:row>
      <xdr:rowOff>0</xdr:rowOff>
    </xdr:from>
    <xdr:to>
      <xdr:col>6</xdr:col>
      <xdr:colOff>76200</xdr:colOff>
      <xdr:row>41</xdr:row>
      <xdr:rowOff>104775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6877050" y="845820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51</xdr:row>
      <xdr:rowOff>133350</xdr:rowOff>
    </xdr:from>
    <xdr:to>
      <xdr:col>6</xdr:col>
      <xdr:colOff>142875</xdr:colOff>
      <xdr:row>54</xdr:row>
      <xdr:rowOff>57150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6858000" y="10582275"/>
          <a:ext cx="257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32</xdr:row>
      <xdr:rowOff>85725</xdr:rowOff>
    </xdr:from>
    <xdr:to>
      <xdr:col>6</xdr:col>
      <xdr:colOff>371475</xdr:colOff>
      <xdr:row>33</xdr:row>
      <xdr:rowOff>123825</xdr:rowOff>
    </xdr:to>
    <xdr:sp>
      <xdr:nvSpPr>
        <xdr:cNvPr id="24" name="TextBox 36"/>
        <xdr:cNvSpPr txBox="1">
          <a:spLocks noChangeArrowheads="1"/>
        </xdr:cNvSpPr>
      </xdr:nvSpPr>
      <xdr:spPr>
        <a:xfrm flipH="1">
          <a:off x="6972300" y="70675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27</xdr:row>
      <xdr:rowOff>142875</xdr:rowOff>
    </xdr:from>
    <xdr:to>
      <xdr:col>6</xdr:col>
      <xdr:colOff>85725</xdr:colOff>
      <xdr:row>29</xdr:row>
      <xdr:rowOff>19050</xdr:rowOff>
    </xdr:to>
    <xdr:sp>
      <xdr:nvSpPr>
        <xdr:cNvPr id="25" name="TextBox 37"/>
        <xdr:cNvSpPr txBox="1">
          <a:spLocks noChangeArrowheads="1"/>
        </xdr:cNvSpPr>
      </xdr:nvSpPr>
      <xdr:spPr>
        <a:xfrm flipH="1">
          <a:off x="6848475" y="62103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10</xdr:row>
      <xdr:rowOff>152400</xdr:rowOff>
    </xdr:from>
    <xdr:to>
      <xdr:col>7</xdr:col>
      <xdr:colOff>161925</xdr:colOff>
      <xdr:row>12</xdr:row>
      <xdr:rowOff>38100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7724775" y="31051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  <xdr:oneCellAnchor>
    <xdr:from>
      <xdr:col>6</xdr:col>
      <xdr:colOff>771525</xdr:colOff>
      <xdr:row>18</xdr:row>
      <xdr:rowOff>9525</xdr:rowOff>
    </xdr:from>
    <xdr:ext cx="247650" cy="180975"/>
    <xdr:sp>
      <xdr:nvSpPr>
        <xdr:cNvPr id="27" name="TextBox 39"/>
        <xdr:cNvSpPr txBox="1">
          <a:spLocks noChangeArrowheads="1"/>
        </xdr:cNvSpPr>
      </xdr:nvSpPr>
      <xdr:spPr>
        <a:xfrm>
          <a:off x="7743825" y="44100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oneCellAnchor>
  <xdr:oneCellAnchor>
    <xdr:from>
      <xdr:col>6</xdr:col>
      <xdr:colOff>704850</xdr:colOff>
      <xdr:row>61</xdr:row>
      <xdr:rowOff>0</xdr:rowOff>
    </xdr:from>
    <xdr:ext cx="171450" cy="238125"/>
    <xdr:sp>
      <xdr:nvSpPr>
        <xdr:cNvPr id="28" name="TextBox 40"/>
        <xdr:cNvSpPr txBox="1">
          <a:spLocks noChangeArrowheads="1"/>
        </xdr:cNvSpPr>
      </xdr:nvSpPr>
      <xdr:spPr>
        <a:xfrm>
          <a:off x="7677150" y="1225867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8)</a:t>
          </a:r>
        </a:p>
      </xdr:txBody>
    </xdr:sp>
    <xdr:clientData/>
  </xdr:oneCellAnchor>
  <xdr:twoCellAnchor>
    <xdr:from>
      <xdr:col>6</xdr:col>
      <xdr:colOff>752475</xdr:colOff>
      <xdr:row>28</xdr:row>
      <xdr:rowOff>171450</xdr:rowOff>
    </xdr:from>
    <xdr:to>
      <xdr:col>7</xdr:col>
      <xdr:colOff>9525</xdr:colOff>
      <xdr:row>29</xdr:row>
      <xdr:rowOff>171450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7724775" y="64293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15</xdr:row>
      <xdr:rowOff>0</xdr:rowOff>
    </xdr:from>
    <xdr:to>
      <xdr:col>6</xdr:col>
      <xdr:colOff>57150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67575" y="3524250"/>
          <a:ext cx="3524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85725</xdr:colOff>
      <xdr:row>16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534150" y="35242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152400</xdr:colOff>
      <xdr:row>15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534150" y="352425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85725</xdr:colOff>
      <xdr:row>20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534150" y="42481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5</xdr:col>
      <xdr:colOff>819150</xdr:colOff>
      <xdr:row>14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7267575" y="3343275"/>
          <a:ext cx="857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42</xdr:row>
      <xdr:rowOff>0</xdr:rowOff>
    </xdr:from>
    <xdr:to>
      <xdr:col>6</xdr:col>
      <xdr:colOff>790575</xdr:colOff>
      <xdr:row>42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8239125" y="848677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10)</a:t>
          </a:r>
        </a:p>
      </xdr:txBody>
    </xdr:sp>
    <xdr:clientData/>
  </xdr:twoCellAnchor>
  <xdr:twoCellAnchor>
    <xdr:from>
      <xdr:col>4</xdr:col>
      <xdr:colOff>762000</xdr:colOff>
      <xdr:row>14</xdr:row>
      <xdr:rowOff>0</xdr:rowOff>
    </xdr:from>
    <xdr:to>
      <xdr:col>5</xdr:col>
      <xdr:colOff>85725</xdr:colOff>
      <xdr:row>15</xdr:row>
      <xdr:rowOff>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6534150" y="33432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0</xdr:rowOff>
    </xdr:from>
    <xdr:to>
      <xdr:col>6</xdr:col>
      <xdr:colOff>76200</xdr:colOff>
      <xdr:row>15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7505700" y="33432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14</xdr:row>
      <xdr:rowOff>0</xdr:rowOff>
    </xdr:from>
    <xdr:to>
      <xdr:col>5</xdr:col>
      <xdr:colOff>152400</xdr:colOff>
      <xdr:row>14</xdr:row>
      <xdr:rowOff>9525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534150" y="334327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10</xdr:row>
      <xdr:rowOff>133350</xdr:rowOff>
    </xdr:from>
    <xdr:to>
      <xdr:col>5</xdr:col>
      <xdr:colOff>981075</xdr:colOff>
      <xdr:row>12</xdr:row>
      <xdr:rowOff>76200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343775" y="27527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762000</xdr:colOff>
      <xdr:row>18</xdr:row>
      <xdr:rowOff>0</xdr:rowOff>
    </xdr:from>
    <xdr:to>
      <xdr:col>5</xdr:col>
      <xdr:colOff>85725</xdr:colOff>
      <xdr:row>19</xdr:row>
      <xdr:rowOff>66675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6534150" y="406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142875</xdr:rowOff>
    </xdr:from>
    <xdr:to>
      <xdr:col>5</xdr:col>
      <xdr:colOff>971550</xdr:colOff>
      <xdr:row>13</xdr:row>
      <xdr:rowOff>104775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7248525" y="2943225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28</xdr:row>
      <xdr:rowOff>123825</xdr:rowOff>
    </xdr:from>
    <xdr:to>
      <xdr:col>6</xdr:col>
      <xdr:colOff>28575</xdr:colOff>
      <xdr:row>30</xdr:row>
      <xdr:rowOff>38100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7286625" y="60483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828675</xdr:colOff>
      <xdr:row>28</xdr:row>
      <xdr:rowOff>0</xdr:rowOff>
    </xdr:from>
    <xdr:to>
      <xdr:col>6</xdr:col>
      <xdr:colOff>104775</xdr:colOff>
      <xdr:row>29</xdr:row>
      <xdr:rowOff>38100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7362825" y="59245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32</xdr:row>
      <xdr:rowOff>0</xdr:rowOff>
    </xdr:from>
    <xdr:to>
      <xdr:col>6</xdr:col>
      <xdr:colOff>28575</xdr:colOff>
      <xdr:row>33</xdr:row>
      <xdr:rowOff>0</xdr:rowOff>
    </xdr:to>
    <xdr:sp>
      <xdr:nvSpPr>
        <xdr:cNvPr id="15" name="TextBox 27"/>
        <xdr:cNvSpPr txBox="1">
          <a:spLocks noChangeArrowheads="1"/>
        </xdr:cNvSpPr>
      </xdr:nvSpPr>
      <xdr:spPr>
        <a:xfrm flipH="1">
          <a:off x="7248525" y="664845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742950</xdr:colOff>
      <xdr:row>55</xdr:row>
      <xdr:rowOff>161925</xdr:rowOff>
    </xdr:from>
    <xdr:to>
      <xdr:col>6</xdr:col>
      <xdr:colOff>923925</xdr:colOff>
      <xdr:row>57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8305800" y="1100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7)</a:t>
          </a:r>
        </a:p>
      </xdr:txBody>
    </xdr:sp>
    <xdr:clientData/>
  </xdr:twoCellAnchor>
  <xdr:twoCellAnchor>
    <xdr:from>
      <xdr:col>5</xdr:col>
      <xdr:colOff>800100</xdr:colOff>
      <xdr:row>56</xdr:row>
      <xdr:rowOff>28575</xdr:rowOff>
    </xdr:from>
    <xdr:to>
      <xdr:col>6</xdr:col>
      <xdr:colOff>161925</xdr:colOff>
      <xdr:row>57</xdr:row>
      <xdr:rowOff>85725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7334250" y="110490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5</xdr:col>
      <xdr:colOff>828675</xdr:colOff>
      <xdr:row>17</xdr:row>
      <xdr:rowOff>0</xdr:rowOff>
    </xdr:from>
    <xdr:to>
      <xdr:col>6</xdr:col>
      <xdr:colOff>104775</xdr:colOff>
      <xdr:row>19</xdr:row>
      <xdr:rowOff>47625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7362825" y="388620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0</xdr:rowOff>
    </xdr:from>
    <xdr:to>
      <xdr:col>7</xdr:col>
      <xdr:colOff>114300</xdr:colOff>
      <xdr:row>16</xdr:row>
      <xdr:rowOff>47625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8524875" y="334327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17</xdr:row>
      <xdr:rowOff>0</xdr:rowOff>
    </xdr:from>
    <xdr:to>
      <xdr:col>7</xdr:col>
      <xdr:colOff>104775</xdr:colOff>
      <xdr:row>19</xdr:row>
      <xdr:rowOff>47625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8515350" y="38862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30</xdr:row>
      <xdr:rowOff>152400</xdr:rowOff>
    </xdr:from>
    <xdr:to>
      <xdr:col>6</xdr:col>
      <xdr:colOff>942975</xdr:colOff>
      <xdr:row>31</xdr:row>
      <xdr:rowOff>152400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8296275" y="64389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5</xdr:col>
      <xdr:colOff>800100</xdr:colOff>
      <xdr:row>39</xdr:row>
      <xdr:rowOff>0</xdr:rowOff>
    </xdr:from>
    <xdr:to>
      <xdr:col>6</xdr:col>
      <xdr:colOff>76200</xdr:colOff>
      <xdr:row>40</xdr:row>
      <xdr:rowOff>104775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7334250" y="79438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50</xdr:row>
      <xdr:rowOff>133350</xdr:rowOff>
    </xdr:from>
    <xdr:to>
      <xdr:col>6</xdr:col>
      <xdr:colOff>142875</xdr:colOff>
      <xdr:row>53</xdr:row>
      <xdr:rowOff>57150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7315200" y="10067925"/>
          <a:ext cx="390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31</xdr:row>
      <xdr:rowOff>85725</xdr:rowOff>
    </xdr:from>
    <xdr:to>
      <xdr:col>6</xdr:col>
      <xdr:colOff>371475</xdr:colOff>
      <xdr:row>32</xdr:row>
      <xdr:rowOff>123825</xdr:rowOff>
    </xdr:to>
    <xdr:sp>
      <xdr:nvSpPr>
        <xdr:cNvPr id="24" name="TextBox 36"/>
        <xdr:cNvSpPr txBox="1">
          <a:spLocks noChangeArrowheads="1"/>
        </xdr:cNvSpPr>
      </xdr:nvSpPr>
      <xdr:spPr>
        <a:xfrm flipH="1">
          <a:off x="7496175" y="65532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26</xdr:row>
      <xdr:rowOff>142875</xdr:rowOff>
    </xdr:from>
    <xdr:to>
      <xdr:col>6</xdr:col>
      <xdr:colOff>85725</xdr:colOff>
      <xdr:row>28</xdr:row>
      <xdr:rowOff>19050</xdr:rowOff>
    </xdr:to>
    <xdr:sp>
      <xdr:nvSpPr>
        <xdr:cNvPr id="25" name="TextBox 37"/>
        <xdr:cNvSpPr txBox="1">
          <a:spLocks noChangeArrowheads="1"/>
        </xdr:cNvSpPr>
      </xdr:nvSpPr>
      <xdr:spPr>
        <a:xfrm flipH="1">
          <a:off x="7305675" y="56959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10</xdr:row>
      <xdr:rowOff>152400</xdr:rowOff>
    </xdr:from>
    <xdr:to>
      <xdr:col>7</xdr:col>
      <xdr:colOff>161925</xdr:colOff>
      <xdr:row>12</xdr:row>
      <xdr:rowOff>38100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8315325" y="277177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  <xdr:oneCellAnchor>
    <xdr:from>
      <xdr:col>6</xdr:col>
      <xdr:colOff>771525</xdr:colOff>
      <xdr:row>17</xdr:row>
      <xdr:rowOff>9525</xdr:rowOff>
    </xdr:from>
    <xdr:ext cx="247650" cy="180975"/>
    <xdr:sp>
      <xdr:nvSpPr>
        <xdr:cNvPr id="27" name="TextBox 39"/>
        <xdr:cNvSpPr txBox="1">
          <a:spLocks noChangeArrowheads="1"/>
        </xdr:cNvSpPr>
      </xdr:nvSpPr>
      <xdr:spPr>
        <a:xfrm>
          <a:off x="8334375" y="3895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oneCellAnchor>
  <xdr:oneCellAnchor>
    <xdr:from>
      <xdr:col>6</xdr:col>
      <xdr:colOff>704850</xdr:colOff>
      <xdr:row>58</xdr:row>
      <xdr:rowOff>0</xdr:rowOff>
    </xdr:from>
    <xdr:ext cx="171450" cy="238125"/>
    <xdr:sp>
      <xdr:nvSpPr>
        <xdr:cNvPr id="28" name="TextBox 40"/>
        <xdr:cNvSpPr txBox="1">
          <a:spLocks noChangeArrowheads="1"/>
        </xdr:cNvSpPr>
      </xdr:nvSpPr>
      <xdr:spPr>
        <a:xfrm>
          <a:off x="8267700" y="1138237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8)</a:t>
          </a:r>
        </a:p>
      </xdr:txBody>
    </xdr:sp>
    <xdr:clientData/>
  </xdr:oneCellAnchor>
  <xdr:twoCellAnchor>
    <xdr:from>
      <xdr:col>6</xdr:col>
      <xdr:colOff>752475</xdr:colOff>
      <xdr:row>27</xdr:row>
      <xdr:rowOff>171450</xdr:rowOff>
    </xdr:from>
    <xdr:to>
      <xdr:col>7</xdr:col>
      <xdr:colOff>9525</xdr:colOff>
      <xdr:row>28</xdr:row>
      <xdr:rowOff>171450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8315325" y="59150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6</xdr:col>
      <xdr:colOff>733425</xdr:colOff>
      <xdr:row>29</xdr:row>
      <xdr:rowOff>152400</xdr:rowOff>
    </xdr:from>
    <xdr:to>
      <xdr:col>6</xdr:col>
      <xdr:colOff>942975</xdr:colOff>
      <xdr:row>30</xdr:row>
      <xdr:rowOff>152400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8296275" y="62579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13</xdr:row>
      <xdr:rowOff>0</xdr:rowOff>
    </xdr:from>
    <xdr:to>
      <xdr:col>7</xdr:col>
      <xdr:colOff>57150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19925" y="3248025"/>
          <a:ext cx="5429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85725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86500" y="3248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152400</xdr:colOff>
      <xdr:row>13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86500" y="32480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85725</xdr:colOff>
      <xdr:row>19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286500" y="40005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0</xdr:rowOff>
    </xdr:from>
    <xdr:to>
      <xdr:col>5</xdr:col>
      <xdr:colOff>819150</xdr:colOff>
      <xdr:row>12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7019925" y="3067050"/>
          <a:ext cx="857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41</xdr:row>
      <xdr:rowOff>0</xdr:rowOff>
    </xdr:from>
    <xdr:to>
      <xdr:col>7</xdr:col>
      <xdr:colOff>790575</xdr:colOff>
      <xdr:row>41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8181975" y="88582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10)</a:t>
          </a:r>
        </a:p>
      </xdr:txBody>
    </xdr:sp>
    <xdr:clientData/>
  </xdr:twoCellAnchor>
  <xdr:twoCellAnchor>
    <xdr:from>
      <xdr:col>4</xdr:col>
      <xdr:colOff>647700</xdr:colOff>
      <xdr:row>12</xdr:row>
      <xdr:rowOff>0</xdr:rowOff>
    </xdr:from>
    <xdr:to>
      <xdr:col>5</xdr:col>
      <xdr:colOff>85725</xdr:colOff>
      <xdr:row>13</xdr:row>
      <xdr:rowOff>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6286500" y="30670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12</xdr:row>
      <xdr:rowOff>0</xdr:rowOff>
    </xdr:from>
    <xdr:to>
      <xdr:col>7</xdr:col>
      <xdr:colOff>76200</xdr:colOff>
      <xdr:row>13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7258050" y="30670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0</xdr:rowOff>
    </xdr:from>
    <xdr:to>
      <xdr:col>5</xdr:col>
      <xdr:colOff>152400</xdr:colOff>
      <xdr:row>12</xdr:row>
      <xdr:rowOff>9525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286500" y="306705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0</xdr:rowOff>
    </xdr:from>
    <xdr:to>
      <xdr:col>5</xdr:col>
      <xdr:colOff>85725</xdr:colOff>
      <xdr:row>17</xdr:row>
      <xdr:rowOff>66675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6286500" y="38195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27</xdr:row>
      <xdr:rowOff>0</xdr:rowOff>
    </xdr:from>
    <xdr:to>
      <xdr:col>7</xdr:col>
      <xdr:colOff>104775</xdr:colOff>
      <xdr:row>28</xdr:row>
      <xdr:rowOff>38100</xdr:rowOff>
    </xdr:to>
    <xdr:sp>
      <xdr:nvSpPr>
        <xdr:cNvPr id="11" name="TextBox 26"/>
        <xdr:cNvSpPr txBox="1">
          <a:spLocks noChangeArrowheads="1"/>
        </xdr:cNvSpPr>
      </xdr:nvSpPr>
      <xdr:spPr>
        <a:xfrm>
          <a:off x="7115175" y="5924550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31</xdr:row>
      <xdr:rowOff>38100</xdr:rowOff>
    </xdr:from>
    <xdr:to>
      <xdr:col>5</xdr:col>
      <xdr:colOff>914400</xdr:colOff>
      <xdr:row>31</xdr:row>
      <xdr:rowOff>161925</xdr:rowOff>
    </xdr:to>
    <xdr:sp>
      <xdr:nvSpPr>
        <xdr:cNvPr id="12" name="TextBox 27"/>
        <xdr:cNvSpPr txBox="1">
          <a:spLocks noChangeArrowheads="1"/>
        </xdr:cNvSpPr>
      </xdr:nvSpPr>
      <xdr:spPr>
        <a:xfrm flipH="1">
          <a:off x="7010400" y="680085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962025</xdr:colOff>
      <xdr:row>12</xdr:row>
      <xdr:rowOff>0</xdr:rowOff>
    </xdr:from>
    <xdr:to>
      <xdr:col>9</xdr:col>
      <xdr:colOff>114300</xdr:colOff>
      <xdr:row>14</xdr:row>
      <xdr:rowOff>47625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8467725" y="3067050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29</xdr:row>
      <xdr:rowOff>152400</xdr:rowOff>
    </xdr:from>
    <xdr:to>
      <xdr:col>7</xdr:col>
      <xdr:colOff>1019175</xdr:colOff>
      <xdr:row>30</xdr:row>
      <xdr:rowOff>152400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8315325" y="649605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50</xdr:row>
      <xdr:rowOff>133350</xdr:rowOff>
    </xdr:from>
    <xdr:to>
      <xdr:col>7</xdr:col>
      <xdr:colOff>142875</xdr:colOff>
      <xdr:row>53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7067550" y="10877550"/>
          <a:ext cx="581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25</xdr:row>
      <xdr:rowOff>142875</xdr:rowOff>
    </xdr:from>
    <xdr:to>
      <xdr:col>7</xdr:col>
      <xdr:colOff>85725</xdr:colOff>
      <xdr:row>27</xdr:row>
      <xdr:rowOff>19050</xdr:rowOff>
    </xdr:to>
    <xdr:sp>
      <xdr:nvSpPr>
        <xdr:cNvPr id="16" name="TextBox 37"/>
        <xdr:cNvSpPr txBox="1">
          <a:spLocks noChangeArrowheads="1"/>
        </xdr:cNvSpPr>
      </xdr:nvSpPr>
      <xdr:spPr>
        <a:xfrm flipH="1">
          <a:off x="7058025" y="56388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8</xdr:row>
      <xdr:rowOff>76200</xdr:rowOff>
    </xdr:from>
    <xdr:to>
      <xdr:col>9</xdr:col>
      <xdr:colOff>123825</xdr:colOff>
      <xdr:row>10</xdr:row>
      <xdr:rowOff>9525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8334375" y="239077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790575</xdr:colOff>
      <xdr:row>28</xdr:row>
      <xdr:rowOff>152400</xdr:rowOff>
    </xdr:from>
    <xdr:to>
      <xdr:col>7</xdr:col>
      <xdr:colOff>1000125</xdr:colOff>
      <xdr:row>29</xdr:row>
      <xdr:rowOff>152400</xdr:rowOff>
    </xdr:to>
    <xdr:sp>
      <xdr:nvSpPr>
        <xdr:cNvPr id="18" name="TextBox 42"/>
        <xdr:cNvSpPr txBox="1">
          <a:spLocks noChangeArrowheads="1"/>
        </xdr:cNvSpPr>
      </xdr:nvSpPr>
      <xdr:spPr>
        <a:xfrm>
          <a:off x="8296275" y="628650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13</xdr:row>
      <xdr:rowOff>0</xdr:rowOff>
    </xdr:from>
    <xdr:to>
      <xdr:col>7</xdr:col>
      <xdr:colOff>57150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24725" y="3181350"/>
          <a:ext cx="514350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85725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591300" y="31813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152400</xdr:colOff>
      <xdr:row>13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591300" y="318135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85725</xdr:colOff>
      <xdr:row>19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591300" y="3933825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0</xdr:rowOff>
    </xdr:from>
    <xdr:to>
      <xdr:col>5</xdr:col>
      <xdr:colOff>819150</xdr:colOff>
      <xdr:row>12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7324725" y="3000375"/>
          <a:ext cx="857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41</xdr:row>
      <xdr:rowOff>0</xdr:rowOff>
    </xdr:from>
    <xdr:to>
      <xdr:col>7</xdr:col>
      <xdr:colOff>790575</xdr:colOff>
      <xdr:row>41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8458200" y="879157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10)</a:t>
          </a:r>
        </a:p>
      </xdr:txBody>
    </xdr:sp>
    <xdr:clientData/>
  </xdr:twoCellAnchor>
  <xdr:twoCellAnchor>
    <xdr:from>
      <xdr:col>4</xdr:col>
      <xdr:colOff>685800</xdr:colOff>
      <xdr:row>12</xdr:row>
      <xdr:rowOff>0</xdr:rowOff>
    </xdr:from>
    <xdr:to>
      <xdr:col>5</xdr:col>
      <xdr:colOff>85725</xdr:colOff>
      <xdr:row>13</xdr:row>
      <xdr:rowOff>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6591300" y="3000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12</xdr:row>
      <xdr:rowOff>0</xdr:rowOff>
    </xdr:from>
    <xdr:to>
      <xdr:col>7</xdr:col>
      <xdr:colOff>76200</xdr:colOff>
      <xdr:row>13</xdr:row>
      <xdr:rowOff>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7562850" y="3000375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12</xdr:row>
      <xdr:rowOff>0</xdr:rowOff>
    </xdr:from>
    <xdr:to>
      <xdr:col>5</xdr:col>
      <xdr:colOff>152400</xdr:colOff>
      <xdr:row>12</xdr:row>
      <xdr:rowOff>9525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6591300" y="300037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16</xdr:row>
      <xdr:rowOff>0</xdr:rowOff>
    </xdr:from>
    <xdr:to>
      <xdr:col>5</xdr:col>
      <xdr:colOff>85725</xdr:colOff>
      <xdr:row>17</xdr:row>
      <xdr:rowOff>66675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6591300" y="37528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31</xdr:row>
      <xdr:rowOff>38100</xdr:rowOff>
    </xdr:from>
    <xdr:to>
      <xdr:col>5</xdr:col>
      <xdr:colOff>914400</xdr:colOff>
      <xdr:row>31</xdr:row>
      <xdr:rowOff>161925</xdr:rowOff>
    </xdr:to>
    <xdr:sp>
      <xdr:nvSpPr>
        <xdr:cNvPr id="11" name="TextBox 23"/>
        <xdr:cNvSpPr txBox="1">
          <a:spLocks noChangeArrowheads="1"/>
        </xdr:cNvSpPr>
      </xdr:nvSpPr>
      <xdr:spPr>
        <a:xfrm flipH="1">
          <a:off x="7315200" y="673417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962025</xdr:colOff>
      <xdr:row>12</xdr:row>
      <xdr:rowOff>0</xdr:rowOff>
    </xdr:from>
    <xdr:to>
      <xdr:col>9</xdr:col>
      <xdr:colOff>114300</xdr:colOff>
      <xdr:row>14</xdr:row>
      <xdr:rowOff>47625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8743950" y="300037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809625</xdr:colOff>
      <xdr:row>29</xdr:row>
      <xdr:rowOff>152400</xdr:rowOff>
    </xdr:from>
    <xdr:to>
      <xdr:col>7</xdr:col>
      <xdr:colOff>1019175</xdr:colOff>
      <xdr:row>30</xdr:row>
      <xdr:rowOff>152400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8591550" y="642937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50</xdr:row>
      <xdr:rowOff>133350</xdr:rowOff>
    </xdr:from>
    <xdr:to>
      <xdr:col>7</xdr:col>
      <xdr:colOff>142875</xdr:colOff>
      <xdr:row>53</xdr:row>
      <xdr:rowOff>57150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7372350" y="10810875"/>
          <a:ext cx="552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25</xdr:row>
      <xdr:rowOff>142875</xdr:rowOff>
    </xdr:from>
    <xdr:to>
      <xdr:col>7</xdr:col>
      <xdr:colOff>85725</xdr:colOff>
      <xdr:row>27</xdr:row>
      <xdr:rowOff>19050</xdr:rowOff>
    </xdr:to>
    <xdr:sp>
      <xdr:nvSpPr>
        <xdr:cNvPr id="15" name="TextBox 27"/>
        <xdr:cNvSpPr txBox="1">
          <a:spLocks noChangeArrowheads="1"/>
        </xdr:cNvSpPr>
      </xdr:nvSpPr>
      <xdr:spPr>
        <a:xfrm flipH="1">
          <a:off x="7362825" y="5572125"/>
          <a:ext cx="504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28</xdr:row>
      <xdr:rowOff>152400</xdr:rowOff>
    </xdr:from>
    <xdr:to>
      <xdr:col>7</xdr:col>
      <xdr:colOff>1000125</xdr:colOff>
      <xdr:row>29</xdr:row>
      <xdr:rowOff>152400</xdr:rowOff>
    </xdr:to>
    <xdr:sp>
      <xdr:nvSpPr>
        <xdr:cNvPr id="16" name="TextBox 29"/>
        <xdr:cNvSpPr txBox="1">
          <a:spLocks noChangeArrowheads="1"/>
        </xdr:cNvSpPr>
      </xdr:nvSpPr>
      <xdr:spPr>
        <a:xfrm>
          <a:off x="8572500" y="6219825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3">
      <selection activeCell="J15" sqref="J15"/>
    </sheetView>
  </sheetViews>
  <sheetFormatPr defaultColWidth="11.421875" defaultRowHeight="12.75"/>
  <cols>
    <col min="1" max="1" width="4.8515625" style="0" customWidth="1"/>
    <col min="3" max="3" width="46.7109375" style="0" customWidth="1"/>
    <col min="4" max="4" width="16.57421875" style="0" customWidth="1"/>
    <col min="5" max="5" width="9.57421875" style="0" hidden="1" customWidth="1"/>
    <col min="6" max="6" width="14.8515625" style="0" customWidth="1"/>
    <col min="7" max="7" width="14.28125" style="0" customWidth="1"/>
    <col min="8" max="8" width="19.7109375" style="0" customWidth="1"/>
  </cols>
  <sheetData>
    <row r="1" spans="1:8" ht="15">
      <c r="A1" s="110" t="s">
        <v>0</v>
      </c>
      <c r="B1" s="110"/>
      <c r="C1" s="110"/>
      <c r="D1" s="110"/>
      <c r="E1" s="110"/>
      <c r="F1" s="110"/>
      <c r="G1" s="110"/>
      <c r="H1" s="110"/>
    </row>
    <row r="2" spans="1:8" ht="15">
      <c r="A2" s="110" t="s">
        <v>178</v>
      </c>
      <c r="B2" s="110"/>
      <c r="C2" s="110"/>
      <c r="D2" s="110"/>
      <c r="E2" s="110"/>
      <c r="F2" s="110"/>
      <c r="G2" s="110"/>
      <c r="H2" s="110"/>
    </row>
    <row r="3" spans="1:8" ht="15">
      <c r="A3" s="1"/>
      <c r="B3" s="2"/>
      <c r="C3" s="3"/>
      <c r="D3" s="4"/>
      <c r="E3" s="2"/>
      <c r="F3" s="3"/>
      <c r="G3" s="5" t="s">
        <v>182</v>
      </c>
      <c r="H3" s="2"/>
    </row>
    <row r="4" spans="1:8" ht="15">
      <c r="A4" s="1"/>
      <c r="B4" s="2"/>
      <c r="C4" s="3"/>
      <c r="D4" s="4"/>
      <c r="E4" s="2"/>
      <c r="F4" s="3"/>
      <c r="G4" s="5"/>
      <c r="H4" s="2"/>
    </row>
    <row r="5" spans="1:8" ht="14.25">
      <c r="A5" s="6"/>
      <c r="B5" s="7"/>
      <c r="C5" s="6"/>
      <c r="D5" s="7"/>
      <c r="E5" s="111" t="s">
        <v>1</v>
      </c>
      <c r="F5" s="111"/>
      <c r="G5" s="7"/>
      <c r="H5" s="7"/>
    </row>
    <row r="6" spans="1:8" ht="80.25" customHeight="1">
      <c r="A6" s="8" t="s">
        <v>2</v>
      </c>
      <c r="B6" s="8" t="s">
        <v>3</v>
      </c>
      <c r="C6" s="9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ht="14.25">
      <c r="A7" s="6"/>
      <c r="B7" s="6"/>
      <c r="C7" s="6"/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</row>
    <row r="8" spans="1:8" ht="1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1" t="s">
        <v>16</v>
      </c>
      <c r="H8" s="11" t="s">
        <v>17</v>
      </c>
    </row>
    <row r="9" spans="1:8" ht="15">
      <c r="A9" s="13" t="s">
        <v>11</v>
      </c>
      <c r="B9" s="6"/>
      <c r="C9" s="14" t="s">
        <v>18</v>
      </c>
      <c r="D9" s="6"/>
      <c r="E9" s="6"/>
      <c r="F9" s="15"/>
      <c r="G9" s="15"/>
      <c r="H9" s="6"/>
    </row>
    <row r="10" spans="1:8" ht="14.25">
      <c r="A10" s="13" t="s">
        <v>12</v>
      </c>
      <c r="B10" s="13" t="s">
        <v>19</v>
      </c>
      <c r="C10" s="6" t="s">
        <v>20</v>
      </c>
      <c r="D10" s="16">
        <v>10964.32</v>
      </c>
      <c r="E10" s="6"/>
      <c r="F10" s="15"/>
      <c r="G10" s="15"/>
      <c r="H10" s="16">
        <f>D10-E10-F10+G10</f>
        <v>10964.32</v>
      </c>
    </row>
    <row r="11" spans="1:8" ht="14.25">
      <c r="A11" s="13" t="s">
        <v>13</v>
      </c>
      <c r="B11" s="13" t="s">
        <v>21</v>
      </c>
      <c r="C11" s="6" t="s">
        <v>22</v>
      </c>
      <c r="D11" s="17"/>
      <c r="E11" s="6"/>
      <c r="F11" s="15"/>
      <c r="G11" s="18"/>
      <c r="H11" s="16"/>
    </row>
    <row r="12" spans="1:8" ht="14.25">
      <c r="A12" s="13" t="s">
        <v>14</v>
      </c>
      <c r="B12" s="6"/>
      <c r="C12" s="6" t="s">
        <v>23</v>
      </c>
      <c r="D12" s="16">
        <v>3561449.64</v>
      </c>
      <c r="E12" s="6"/>
      <c r="F12" s="18">
        <v>41487.71</v>
      </c>
      <c r="G12" s="18">
        <v>31976.88</v>
      </c>
      <c r="H12" s="16">
        <f aca="true" t="shared" si="0" ref="H12:H26">D12-E12-F12+G12</f>
        <v>3551938.81</v>
      </c>
    </row>
    <row r="13" spans="1:8" ht="14.25">
      <c r="A13" s="13" t="s">
        <v>15</v>
      </c>
      <c r="B13" s="6"/>
      <c r="C13" s="6" t="s">
        <v>181</v>
      </c>
      <c r="D13" s="16">
        <v>2171</v>
      </c>
      <c r="E13" s="6"/>
      <c r="F13" s="15"/>
      <c r="G13" s="15"/>
      <c r="H13" s="16">
        <f t="shared" si="0"/>
        <v>2171</v>
      </c>
    </row>
    <row r="14" spans="1:8" ht="14.25">
      <c r="A14" s="13" t="s">
        <v>16</v>
      </c>
      <c r="B14" s="6"/>
      <c r="C14" s="6" t="s">
        <v>24</v>
      </c>
      <c r="D14" s="16">
        <v>8115</v>
      </c>
      <c r="E14" s="6"/>
      <c r="F14" s="15"/>
      <c r="G14" s="15"/>
      <c r="H14" s="16">
        <f t="shared" si="0"/>
        <v>8115</v>
      </c>
    </row>
    <row r="15" spans="1:8" ht="14.25">
      <c r="A15" s="13" t="s">
        <v>17</v>
      </c>
      <c r="B15" s="13" t="s">
        <v>25</v>
      </c>
      <c r="C15" s="6" t="s">
        <v>26</v>
      </c>
      <c r="D15" s="16">
        <v>30584.42</v>
      </c>
      <c r="E15" s="6"/>
      <c r="F15" s="18"/>
      <c r="G15" s="18"/>
      <c r="H15" s="16">
        <f>D15-E15-F15+G15</f>
        <v>30584.42</v>
      </c>
    </row>
    <row r="16" spans="1:8" ht="14.25">
      <c r="A16" s="13" t="s">
        <v>27</v>
      </c>
      <c r="B16" s="13" t="s">
        <v>28</v>
      </c>
      <c r="C16" s="6" t="s">
        <v>29</v>
      </c>
      <c r="D16" s="16">
        <v>15017.66</v>
      </c>
      <c r="E16" s="7"/>
      <c r="F16" s="19"/>
      <c r="G16" s="19"/>
      <c r="H16" s="16">
        <f>D16-E16-F16+G16</f>
        <v>15017.66</v>
      </c>
    </row>
    <row r="17" spans="1:8" ht="14.25">
      <c r="A17" s="13" t="s">
        <v>30</v>
      </c>
      <c r="B17" s="13" t="s">
        <v>31</v>
      </c>
      <c r="C17" s="6" t="s">
        <v>32</v>
      </c>
      <c r="D17" s="16">
        <v>74475.92</v>
      </c>
      <c r="E17" s="6"/>
      <c r="F17" s="15"/>
      <c r="G17" s="15"/>
      <c r="H17" s="16">
        <f t="shared" si="0"/>
        <v>74475.92</v>
      </c>
    </row>
    <row r="18" spans="1:8" ht="14.25">
      <c r="A18" s="13" t="s">
        <v>33</v>
      </c>
      <c r="B18" s="13" t="s">
        <v>34</v>
      </c>
      <c r="C18" s="6" t="s">
        <v>35</v>
      </c>
      <c r="D18" s="16">
        <v>0</v>
      </c>
      <c r="E18" s="6"/>
      <c r="F18" s="15"/>
      <c r="G18" s="15"/>
      <c r="H18" s="16">
        <f t="shared" si="0"/>
        <v>0</v>
      </c>
    </row>
    <row r="19" spans="1:8" ht="14.25">
      <c r="A19" s="13" t="s">
        <v>36</v>
      </c>
      <c r="B19" s="13" t="s">
        <v>37</v>
      </c>
      <c r="C19" s="6" t="s">
        <v>38</v>
      </c>
      <c r="D19" s="16">
        <v>378411.07</v>
      </c>
      <c r="E19" s="6"/>
      <c r="F19" s="15"/>
      <c r="G19" s="18">
        <v>74542.59</v>
      </c>
      <c r="H19" s="16">
        <f t="shared" si="0"/>
        <v>452953.66000000003</v>
      </c>
    </row>
    <row r="20" spans="1:8" ht="14.25">
      <c r="A20" s="13" t="s">
        <v>39</v>
      </c>
      <c r="B20" s="13" t="s">
        <v>40</v>
      </c>
      <c r="C20" s="6" t="s">
        <v>41</v>
      </c>
      <c r="D20" s="16">
        <v>136773.72</v>
      </c>
      <c r="E20" s="6"/>
      <c r="F20" s="18"/>
      <c r="G20" s="18"/>
      <c r="H20" s="16">
        <f t="shared" si="0"/>
        <v>136773.72</v>
      </c>
    </row>
    <row r="21" spans="1:8" ht="15">
      <c r="A21" s="13" t="s">
        <v>42</v>
      </c>
      <c r="B21" s="13" t="s">
        <v>43</v>
      </c>
      <c r="C21" s="6" t="s">
        <v>44</v>
      </c>
      <c r="D21" s="16">
        <v>77859.25</v>
      </c>
      <c r="E21" s="11"/>
      <c r="F21" s="20"/>
      <c r="G21" s="20"/>
      <c r="H21" s="16">
        <f t="shared" si="0"/>
        <v>77859.25</v>
      </c>
    </row>
    <row r="22" spans="1:8" ht="14.25">
      <c r="A22" s="13" t="s">
        <v>45</v>
      </c>
      <c r="B22" s="13" t="s">
        <v>46</v>
      </c>
      <c r="C22" s="6" t="s">
        <v>47</v>
      </c>
      <c r="D22" s="16">
        <v>1875</v>
      </c>
      <c r="E22" s="6"/>
      <c r="F22" s="18"/>
      <c r="G22" s="15"/>
      <c r="H22" s="16">
        <f t="shared" si="0"/>
        <v>1875</v>
      </c>
    </row>
    <row r="23" spans="1:8" ht="14.25">
      <c r="A23" s="13" t="s">
        <v>48</v>
      </c>
      <c r="B23" s="13" t="s">
        <v>49</v>
      </c>
      <c r="C23" s="6" t="s">
        <v>50</v>
      </c>
      <c r="D23" s="16">
        <v>0</v>
      </c>
      <c r="E23" s="6"/>
      <c r="F23" s="18"/>
      <c r="G23" s="15"/>
      <c r="H23" s="16">
        <v>0</v>
      </c>
    </row>
    <row r="24" spans="1:8" ht="14.25">
      <c r="A24" s="13" t="s">
        <v>51</v>
      </c>
      <c r="B24" s="13" t="s">
        <v>52</v>
      </c>
      <c r="C24" s="6" t="s">
        <v>53</v>
      </c>
      <c r="D24" s="16">
        <v>30243.14</v>
      </c>
      <c r="E24" s="6"/>
      <c r="F24" s="18"/>
      <c r="G24" s="15"/>
      <c r="H24" s="16">
        <f t="shared" si="0"/>
        <v>30243.14</v>
      </c>
    </row>
    <row r="25" spans="1:8" ht="14.25">
      <c r="A25" s="13"/>
      <c r="B25" s="13" t="s">
        <v>54</v>
      </c>
      <c r="C25" s="6" t="s">
        <v>55</v>
      </c>
      <c r="D25" s="16"/>
      <c r="E25" s="6"/>
      <c r="F25" s="18"/>
      <c r="G25" s="15"/>
      <c r="H25" s="16"/>
    </row>
    <row r="26" spans="1:8" ht="15" thickBot="1">
      <c r="A26" s="13" t="s">
        <v>56</v>
      </c>
      <c r="B26" s="21" t="s">
        <v>57</v>
      </c>
      <c r="C26" s="22" t="s">
        <v>58</v>
      </c>
      <c r="D26" s="23">
        <v>75939.2</v>
      </c>
      <c r="E26" s="22"/>
      <c r="F26" s="24"/>
      <c r="G26" s="25"/>
      <c r="H26" s="16">
        <f t="shared" si="0"/>
        <v>75939.2</v>
      </c>
    </row>
    <row r="27" spans="1:8" ht="15.75" thickBot="1">
      <c r="A27" s="26"/>
      <c r="B27" s="27"/>
      <c r="C27" s="28" t="s">
        <v>59</v>
      </c>
      <c r="D27" s="29">
        <f>SUM(D10:D26)-D11</f>
        <v>4403879.34</v>
      </c>
      <c r="E27" s="28"/>
      <c r="F27" s="30">
        <f>SUM(F9:F26)</f>
        <v>41487.71</v>
      </c>
      <c r="G27" s="30">
        <f>SUM(G9:G26)</f>
        <v>106519.47</v>
      </c>
      <c r="H27" s="29">
        <f>SUM(H10:H26)</f>
        <v>4468911.1</v>
      </c>
    </row>
    <row r="28" spans="1:8" ht="15">
      <c r="A28" s="31"/>
      <c r="B28" s="31"/>
      <c r="C28" s="32" t="s">
        <v>60</v>
      </c>
      <c r="D28" s="33"/>
      <c r="E28" s="33"/>
      <c r="F28" s="34"/>
      <c r="G28" s="34"/>
      <c r="H28" s="35"/>
    </row>
    <row r="29" spans="1:8" ht="14.25">
      <c r="A29" s="13" t="s">
        <v>61</v>
      </c>
      <c r="B29" s="26" t="s">
        <v>62</v>
      </c>
      <c r="C29" s="6" t="s">
        <v>63</v>
      </c>
      <c r="D29" s="36">
        <v>37101.65</v>
      </c>
      <c r="E29" s="6"/>
      <c r="F29" s="15"/>
      <c r="G29" s="18"/>
      <c r="H29" s="16">
        <f aca="true" t="shared" si="1" ref="H29:H34">D29-E29-F29+G29</f>
        <v>37101.65</v>
      </c>
    </row>
    <row r="30" spans="1:8" ht="14.25">
      <c r="A30" s="13" t="s">
        <v>64</v>
      </c>
      <c r="B30" s="13" t="s">
        <v>65</v>
      </c>
      <c r="C30" s="33" t="s">
        <v>66</v>
      </c>
      <c r="D30" s="16">
        <v>54861.32</v>
      </c>
      <c r="E30" s="6"/>
      <c r="F30" s="37"/>
      <c r="G30" s="18">
        <v>1527.13</v>
      </c>
      <c r="H30" s="16">
        <f t="shared" si="1"/>
        <v>56388.45</v>
      </c>
    </row>
    <row r="31" spans="1:8" ht="14.25">
      <c r="A31" s="13" t="s">
        <v>67</v>
      </c>
      <c r="B31" s="13" t="s">
        <v>68</v>
      </c>
      <c r="C31" s="6" t="s">
        <v>69</v>
      </c>
      <c r="D31" s="16">
        <v>20862.34</v>
      </c>
      <c r="E31" s="6"/>
      <c r="F31" s="37">
        <v>6318.49</v>
      </c>
      <c r="G31" s="18"/>
      <c r="H31" s="16">
        <f t="shared" si="1"/>
        <v>14543.85</v>
      </c>
    </row>
    <row r="32" spans="1:8" ht="14.25">
      <c r="A32" s="13" t="s">
        <v>70</v>
      </c>
      <c r="B32" s="13" t="s">
        <v>71</v>
      </c>
      <c r="C32" s="6" t="s">
        <v>72</v>
      </c>
      <c r="D32" s="16">
        <v>4805.71</v>
      </c>
      <c r="E32" s="6"/>
      <c r="F32" s="37"/>
      <c r="G32" s="38"/>
      <c r="H32" s="16">
        <f t="shared" si="1"/>
        <v>4805.71</v>
      </c>
    </row>
    <row r="33" spans="1:8" ht="14.25">
      <c r="A33" s="13" t="s">
        <v>73</v>
      </c>
      <c r="B33" s="13" t="s">
        <v>74</v>
      </c>
      <c r="C33" s="6" t="s">
        <v>75</v>
      </c>
      <c r="D33" s="16">
        <v>8232.14</v>
      </c>
      <c r="E33" s="6"/>
      <c r="F33" s="37"/>
      <c r="G33" s="15">
        <v>431.82</v>
      </c>
      <c r="H33" s="16">
        <f t="shared" si="1"/>
        <v>8663.96</v>
      </c>
    </row>
    <row r="34" spans="1:8" ht="15" thickBot="1">
      <c r="A34" s="13" t="s">
        <v>76</v>
      </c>
      <c r="B34" s="21" t="s">
        <v>77</v>
      </c>
      <c r="C34" s="22" t="s">
        <v>78</v>
      </c>
      <c r="D34" s="23">
        <v>3409.36</v>
      </c>
      <c r="E34" s="22"/>
      <c r="F34" s="39">
        <v>1423.24</v>
      </c>
      <c r="G34" s="24"/>
      <c r="H34" s="23">
        <f t="shared" si="1"/>
        <v>1986.1200000000001</v>
      </c>
    </row>
    <row r="35" spans="1:8" ht="15.75" thickBot="1">
      <c r="A35" s="40"/>
      <c r="B35" s="41"/>
      <c r="C35" s="42" t="s">
        <v>79</v>
      </c>
      <c r="D35" s="43">
        <f>SUM(D29:D34)</f>
        <v>129272.52</v>
      </c>
      <c r="E35" s="43"/>
      <c r="F35" s="44"/>
      <c r="G35" s="44"/>
      <c r="H35" s="45">
        <f>SUM(H29:H34)</f>
        <v>123489.74000000002</v>
      </c>
    </row>
    <row r="36" spans="1:8" ht="14.25">
      <c r="A36" s="13" t="s">
        <v>80</v>
      </c>
      <c r="B36" s="13" t="s">
        <v>81</v>
      </c>
      <c r="C36" s="6" t="s">
        <v>82</v>
      </c>
      <c r="D36" s="16">
        <v>174</v>
      </c>
      <c r="E36" s="6"/>
      <c r="F36" s="15"/>
      <c r="G36" s="15"/>
      <c r="H36" s="16">
        <f>D36-E36-F36+G36</f>
        <v>174</v>
      </c>
    </row>
    <row r="37" spans="1:8" ht="14.25">
      <c r="A37" s="13" t="s">
        <v>83</v>
      </c>
      <c r="B37" s="13" t="s">
        <v>84</v>
      </c>
      <c r="C37" s="6" t="s">
        <v>85</v>
      </c>
      <c r="D37" s="16">
        <v>367.75</v>
      </c>
      <c r="E37" s="6"/>
      <c r="F37" s="15"/>
      <c r="G37" s="15"/>
      <c r="H37" s="16">
        <v>367.75</v>
      </c>
    </row>
    <row r="38" spans="1:8" ht="14.25">
      <c r="A38" s="13" t="s">
        <v>86</v>
      </c>
      <c r="B38" s="13" t="s">
        <v>87</v>
      </c>
      <c r="C38" s="6" t="s">
        <v>88</v>
      </c>
      <c r="D38" s="16">
        <v>936.49</v>
      </c>
      <c r="E38" s="6"/>
      <c r="F38" s="15"/>
      <c r="G38" s="15"/>
      <c r="H38" s="16">
        <f>D38-E38-F38+G38</f>
        <v>936.49</v>
      </c>
    </row>
    <row r="39" spans="1:8" ht="14.25">
      <c r="A39" s="13" t="s">
        <v>89</v>
      </c>
      <c r="B39" s="13" t="s">
        <v>90</v>
      </c>
      <c r="C39" s="6" t="s">
        <v>91</v>
      </c>
      <c r="D39" s="16">
        <v>6205.63</v>
      </c>
      <c r="E39" s="6"/>
      <c r="F39" s="15"/>
      <c r="G39" s="15"/>
      <c r="H39" s="16">
        <f>D39-E39-F39+G39</f>
        <v>6205.63</v>
      </c>
    </row>
    <row r="40" spans="1:8" ht="14.25">
      <c r="A40" s="13" t="s">
        <v>92</v>
      </c>
      <c r="B40" s="13" t="s">
        <v>93</v>
      </c>
      <c r="C40" s="6" t="s">
        <v>94</v>
      </c>
      <c r="D40" s="16">
        <v>88512.3</v>
      </c>
      <c r="E40" s="6"/>
      <c r="F40" s="15"/>
      <c r="G40" s="15"/>
      <c r="H40" s="16">
        <f>D40-E40-F40+G40</f>
        <v>88512.3</v>
      </c>
    </row>
    <row r="41" spans="1:8" ht="14.25">
      <c r="A41" s="13" t="s">
        <v>95</v>
      </c>
      <c r="B41" s="13" t="s">
        <v>96</v>
      </c>
      <c r="C41" s="6" t="s">
        <v>97</v>
      </c>
      <c r="D41" s="16">
        <v>1320112.16</v>
      </c>
      <c r="E41" s="6"/>
      <c r="F41" s="18"/>
      <c r="G41" s="15"/>
      <c r="H41" s="16">
        <f>(D41-E41-F41+G41)</f>
        <v>1320112.16</v>
      </c>
    </row>
    <row r="42" spans="1:8" ht="14.25">
      <c r="A42" s="13" t="s">
        <v>98</v>
      </c>
      <c r="B42" s="13" t="s">
        <v>99</v>
      </c>
      <c r="C42" s="6" t="s">
        <v>100</v>
      </c>
      <c r="D42" s="16">
        <v>0</v>
      </c>
      <c r="E42" s="6"/>
      <c r="F42" s="15"/>
      <c r="G42" s="15"/>
      <c r="H42" s="16">
        <f>(D42-E42-F42+G42)</f>
        <v>0</v>
      </c>
    </row>
    <row r="43" spans="1:8" ht="14.25">
      <c r="A43" s="13" t="s">
        <v>101</v>
      </c>
      <c r="B43" s="13" t="s">
        <v>102</v>
      </c>
      <c r="C43" s="6" t="s">
        <v>103</v>
      </c>
      <c r="D43" s="16">
        <v>50.28</v>
      </c>
      <c r="E43" s="6"/>
      <c r="F43" s="18"/>
      <c r="G43" s="18"/>
      <c r="H43" s="16">
        <f aca="true" t="shared" si="2" ref="H43:H67">D43-E43-F43+G43</f>
        <v>50.28</v>
      </c>
    </row>
    <row r="44" spans="1:8" ht="14.25">
      <c r="A44" s="13" t="s">
        <v>104</v>
      </c>
      <c r="B44" s="13" t="s">
        <v>105</v>
      </c>
      <c r="C44" s="6" t="s">
        <v>106</v>
      </c>
      <c r="D44" s="16">
        <v>30113.25</v>
      </c>
      <c r="E44" s="6"/>
      <c r="F44" s="15"/>
      <c r="G44" s="15"/>
      <c r="H44" s="16">
        <f t="shared" si="2"/>
        <v>30113.25</v>
      </c>
    </row>
    <row r="45" spans="1:8" ht="14.25">
      <c r="A45" s="13" t="s">
        <v>107</v>
      </c>
      <c r="B45" s="13" t="s">
        <v>108</v>
      </c>
      <c r="C45" s="6" t="s">
        <v>109</v>
      </c>
      <c r="D45" s="16">
        <v>274</v>
      </c>
      <c r="E45" s="6"/>
      <c r="F45" s="15"/>
      <c r="G45" s="15"/>
      <c r="H45" s="16">
        <f t="shared" si="2"/>
        <v>274</v>
      </c>
    </row>
    <row r="46" spans="1:8" ht="14.25">
      <c r="A46" s="13" t="s">
        <v>110</v>
      </c>
      <c r="B46" s="13" t="s">
        <v>111</v>
      </c>
      <c r="C46" s="6" t="s">
        <v>112</v>
      </c>
      <c r="D46" s="16">
        <v>249.9</v>
      </c>
      <c r="E46" s="6"/>
      <c r="F46" s="46"/>
      <c r="G46" s="18"/>
      <c r="H46" s="16">
        <f t="shared" si="2"/>
        <v>249.9</v>
      </c>
    </row>
    <row r="47" spans="1:8" ht="14.25">
      <c r="A47" s="13" t="s">
        <v>113</v>
      </c>
      <c r="B47" s="13" t="s">
        <v>114</v>
      </c>
      <c r="C47" s="6" t="s">
        <v>115</v>
      </c>
      <c r="D47" s="16">
        <v>226.88</v>
      </c>
      <c r="E47" s="6"/>
      <c r="F47" s="18"/>
      <c r="G47" s="18"/>
      <c r="H47" s="16">
        <f t="shared" si="2"/>
        <v>226.88</v>
      </c>
    </row>
    <row r="48" spans="1:8" ht="14.25">
      <c r="A48" s="13" t="s">
        <v>116</v>
      </c>
      <c r="B48" s="13" t="s">
        <v>117</v>
      </c>
      <c r="C48" s="6" t="s">
        <v>118</v>
      </c>
      <c r="D48" s="16">
        <v>677.22</v>
      </c>
      <c r="E48" s="6"/>
      <c r="F48" s="15"/>
      <c r="G48" s="15"/>
      <c r="H48" s="16">
        <f t="shared" si="2"/>
        <v>677.22</v>
      </c>
    </row>
    <row r="49" spans="1:8" ht="14.25">
      <c r="A49" s="13" t="s">
        <v>119</v>
      </c>
      <c r="B49" s="13" t="s">
        <v>120</v>
      </c>
      <c r="C49" s="6" t="s">
        <v>121</v>
      </c>
      <c r="D49" s="16">
        <v>486.79</v>
      </c>
      <c r="E49" s="6"/>
      <c r="F49" s="15"/>
      <c r="G49" s="15"/>
      <c r="H49" s="16">
        <f t="shared" si="2"/>
        <v>486.79</v>
      </c>
    </row>
    <row r="50" spans="1:8" ht="14.25">
      <c r="A50" s="13" t="s">
        <v>122</v>
      </c>
      <c r="B50" s="13" t="s">
        <v>123</v>
      </c>
      <c r="C50" s="6" t="s">
        <v>124</v>
      </c>
      <c r="D50" s="16">
        <v>10121.22</v>
      </c>
      <c r="E50" s="6"/>
      <c r="F50" s="15"/>
      <c r="G50" s="15"/>
      <c r="H50" s="16">
        <f t="shared" si="2"/>
        <v>10121.22</v>
      </c>
    </row>
    <row r="51" spans="1:8" ht="14.25">
      <c r="A51" s="13" t="s">
        <v>125</v>
      </c>
      <c r="B51" s="13" t="s">
        <v>179</v>
      </c>
      <c r="C51" s="6" t="s">
        <v>180</v>
      </c>
      <c r="D51" s="16">
        <v>14988.99</v>
      </c>
      <c r="E51" s="6"/>
      <c r="F51" s="15"/>
      <c r="G51" s="15"/>
      <c r="H51" s="16">
        <f t="shared" si="2"/>
        <v>14988.99</v>
      </c>
    </row>
    <row r="52" spans="1:8" ht="14.25">
      <c r="A52" s="13" t="s">
        <v>125</v>
      </c>
      <c r="B52" s="13" t="s">
        <v>126</v>
      </c>
      <c r="C52" s="6" t="s">
        <v>127</v>
      </c>
      <c r="D52" s="16">
        <v>179129.15</v>
      </c>
      <c r="E52" s="6"/>
      <c r="F52" s="18"/>
      <c r="G52" s="18"/>
      <c r="H52" s="16">
        <f t="shared" si="2"/>
        <v>179129.15</v>
      </c>
    </row>
    <row r="53" spans="1:8" ht="14.25">
      <c r="A53" s="13" t="s">
        <v>128</v>
      </c>
      <c r="B53" s="13" t="s">
        <v>129</v>
      </c>
      <c r="C53" s="6" t="s">
        <v>130</v>
      </c>
      <c r="D53" s="16">
        <v>2437.57</v>
      </c>
      <c r="E53" s="6"/>
      <c r="F53" s="18"/>
      <c r="G53" s="18"/>
      <c r="H53" s="16">
        <f t="shared" si="2"/>
        <v>2437.57</v>
      </c>
    </row>
    <row r="54" spans="1:8" ht="14.25">
      <c r="A54" s="13" t="s">
        <v>131</v>
      </c>
      <c r="B54" s="13" t="s">
        <v>132</v>
      </c>
      <c r="C54" s="6" t="s">
        <v>133</v>
      </c>
      <c r="D54" s="16">
        <v>576735.24</v>
      </c>
      <c r="E54" s="6"/>
      <c r="F54" s="47"/>
      <c r="G54" s="18"/>
      <c r="H54" s="16">
        <f t="shared" si="2"/>
        <v>576735.24</v>
      </c>
    </row>
    <row r="55" spans="1:8" ht="14.25">
      <c r="A55" s="13" t="s">
        <v>134</v>
      </c>
      <c r="B55" s="13" t="s">
        <v>135</v>
      </c>
      <c r="C55" s="6" t="s">
        <v>136</v>
      </c>
      <c r="D55" s="16">
        <v>38211.03</v>
      </c>
      <c r="E55" s="16"/>
      <c r="F55" s="18"/>
      <c r="G55" s="15"/>
      <c r="H55" s="16">
        <f t="shared" si="2"/>
        <v>38211.03</v>
      </c>
    </row>
    <row r="56" spans="1:8" ht="14.25">
      <c r="A56" s="13" t="s">
        <v>137</v>
      </c>
      <c r="B56" s="13" t="s">
        <v>138</v>
      </c>
      <c r="C56" s="6" t="s">
        <v>139</v>
      </c>
      <c r="D56" s="16">
        <v>75939.2</v>
      </c>
      <c r="E56" s="16"/>
      <c r="F56" s="18"/>
      <c r="G56" s="15"/>
      <c r="H56" s="16">
        <f t="shared" si="2"/>
        <v>75939.2</v>
      </c>
    </row>
    <row r="57" spans="1:8" ht="14.25">
      <c r="A57" s="13" t="s">
        <v>140</v>
      </c>
      <c r="B57" s="13" t="s">
        <v>141</v>
      </c>
      <c r="C57" s="6" t="s">
        <v>142</v>
      </c>
      <c r="D57" s="16">
        <v>0</v>
      </c>
      <c r="E57" s="6"/>
      <c r="F57" s="15"/>
      <c r="G57" s="15"/>
      <c r="H57" s="16">
        <f t="shared" si="2"/>
        <v>0</v>
      </c>
    </row>
    <row r="58" spans="1:8" ht="14.25">
      <c r="A58" s="13" t="s">
        <v>143</v>
      </c>
      <c r="B58" s="13" t="s">
        <v>144</v>
      </c>
      <c r="C58" s="6" t="s">
        <v>145</v>
      </c>
      <c r="D58" s="35">
        <v>0</v>
      </c>
      <c r="E58" s="33"/>
      <c r="F58" s="34"/>
      <c r="G58" s="34"/>
      <c r="H58" s="16">
        <f t="shared" si="2"/>
        <v>0</v>
      </c>
    </row>
    <row r="59" spans="1:8" ht="14.25">
      <c r="A59" s="13" t="s">
        <v>146</v>
      </c>
      <c r="B59" s="13" t="s">
        <v>147</v>
      </c>
      <c r="C59" s="6" t="s">
        <v>148</v>
      </c>
      <c r="D59" s="16">
        <v>83557.24</v>
      </c>
      <c r="E59" s="6"/>
      <c r="F59" s="18"/>
      <c r="G59" s="48"/>
      <c r="H59" s="16">
        <f t="shared" si="2"/>
        <v>83557.24</v>
      </c>
    </row>
    <row r="60" spans="1:8" ht="14.25">
      <c r="A60" s="13" t="s">
        <v>149</v>
      </c>
      <c r="B60" s="13" t="s">
        <v>150</v>
      </c>
      <c r="C60" s="6" t="s">
        <v>151</v>
      </c>
      <c r="D60" s="16">
        <v>1674320.37</v>
      </c>
      <c r="E60" s="6"/>
      <c r="F60" s="24">
        <v>7444.43</v>
      </c>
      <c r="G60" s="24">
        <v>3399.79</v>
      </c>
      <c r="H60" s="16">
        <f t="shared" si="2"/>
        <v>1670275.7300000002</v>
      </c>
    </row>
    <row r="61" spans="1:8" ht="14.25">
      <c r="A61" s="13" t="s">
        <v>152</v>
      </c>
      <c r="B61" s="21" t="s">
        <v>153</v>
      </c>
      <c r="C61" s="22" t="s">
        <v>154</v>
      </c>
      <c r="D61" s="23">
        <v>130000</v>
      </c>
      <c r="E61" s="22"/>
      <c r="F61" s="24"/>
      <c r="G61" s="24"/>
      <c r="H61" s="16">
        <v>130000</v>
      </c>
    </row>
    <row r="62" spans="1:8" ht="14.25">
      <c r="A62" s="13" t="s">
        <v>155</v>
      </c>
      <c r="B62" s="21" t="s">
        <v>156</v>
      </c>
      <c r="C62" s="22" t="s">
        <v>157</v>
      </c>
      <c r="D62" s="23"/>
      <c r="E62" s="22"/>
      <c r="F62" s="49"/>
      <c r="G62" s="24">
        <v>243.95</v>
      </c>
      <c r="H62" s="16">
        <f t="shared" si="2"/>
        <v>243.95</v>
      </c>
    </row>
    <row r="63" spans="1:8" ht="14.25">
      <c r="A63" s="13" t="s">
        <v>158</v>
      </c>
      <c r="B63" s="21" t="s">
        <v>159</v>
      </c>
      <c r="C63" s="22" t="s">
        <v>160</v>
      </c>
      <c r="D63" s="23">
        <v>23358.59</v>
      </c>
      <c r="E63" s="22"/>
      <c r="F63" s="49"/>
      <c r="G63" s="24"/>
      <c r="H63" s="16">
        <f t="shared" si="2"/>
        <v>23358.59</v>
      </c>
    </row>
    <row r="64" spans="1:8" ht="14.25">
      <c r="A64" s="13" t="s">
        <v>161</v>
      </c>
      <c r="B64" s="13" t="s">
        <v>162</v>
      </c>
      <c r="C64" s="6" t="s">
        <v>163</v>
      </c>
      <c r="D64" s="16">
        <v>2946.8</v>
      </c>
      <c r="E64" s="6"/>
      <c r="F64" s="15"/>
      <c r="G64" s="24"/>
      <c r="H64" s="16">
        <f t="shared" si="2"/>
        <v>2946.8</v>
      </c>
    </row>
    <row r="65" spans="1:8" ht="14.25">
      <c r="A65" s="13" t="s">
        <v>164</v>
      </c>
      <c r="B65" s="13" t="s">
        <v>165</v>
      </c>
      <c r="C65" s="6" t="s">
        <v>166</v>
      </c>
      <c r="D65" s="16">
        <v>47158.99</v>
      </c>
      <c r="E65" s="6"/>
      <c r="F65" s="49"/>
      <c r="G65" s="24"/>
      <c r="H65" s="16">
        <f t="shared" si="2"/>
        <v>47158.99</v>
      </c>
    </row>
    <row r="66" spans="1:8" ht="14.25">
      <c r="A66" s="13" t="s">
        <v>167</v>
      </c>
      <c r="B66" s="13" t="s">
        <v>168</v>
      </c>
      <c r="C66" s="6" t="s">
        <v>169</v>
      </c>
      <c r="D66" s="16">
        <v>24251.83</v>
      </c>
      <c r="E66" s="6"/>
      <c r="F66" s="24"/>
      <c r="G66" s="24"/>
      <c r="H66" s="16">
        <f t="shared" si="2"/>
        <v>24251.83</v>
      </c>
    </row>
    <row r="67" spans="1:8" ht="15" thickBot="1">
      <c r="A67" s="13" t="s">
        <v>170</v>
      </c>
      <c r="B67" s="50" t="s">
        <v>171</v>
      </c>
      <c r="C67" s="51" t="s">
        <v>172</v>
      </c>
      <c r="D67" s="35">
        <v>8466.13</v>
      </c>
      <c r="E67" s="51"/>
      <c r="F67" s="52"/>
      <c r="G67" s="24"/>
      <c r="H67" s="53">
        <f t="shared" si="2"/>
        <v>8466.13</v>
      </c>
    </row>
    <row r="68" spans="1:8" ht="15.75" thickBot="1">
      <c r="A68" s="13"/>
      <c r="B68" s="27"/>
      <c r="C68" s="28" t="s">
        <v>173</v>
      </c>
      <c r="D68" s="54">
        <f>SUM(D41:D67)+SUM(D36:D40)</f>
        <v>4340008.999999999</v>
      </c>
      <c r="E68" s="43"/>
      <c r="F68" s="44">
        <f>SUM(F41:F67)+SUM(F36:F40)</f>
        <v>7444.43</v>
      </c>
      <c r="G68" s="44">
        <f>SUM(G41:G67)+SUM(G36:G40)</f>
        <v>3643.74</v>
      </c>
      <c r="H68" s="29">
        <f>SUM(H41:H67)+SUM(H36:H40)</f>
        <v>4336208.31</v>
      </c>
    </row>
    <row r="69" spans="1:8" ht="14.25">
      <c r="A69" s="13" t="s">
        <v>174</v>
      </c>
      <c r="B69" s="31" t="s">
        <v>175</v>
      </c>
      <c r="C69" s="33" t="s">
        <v>176</v>
      </c>
      <c r="D69" s="16"/>
      <c r="E69" s="33"/>
      <c r="F69" s="34"/>
      <c r="G69" s="34"/>
      <c r="H69" s="35"/>
    </row>
    <row r="70" spans="1:8" ht="14.25">
      <c r="A70" s="13"/>
      <c r="B70" s="13"/>
      <c r="C70" s="6" t="s">
        <v>177</v>
      </c>
      <c r="D70" s="16"/>
      <c r="E70" s="6"/>
      <c r="F70" s="15"/>
      <c r="G70" s="15"/>
      <c r="H70" s="16"/>
    </row>
    <row r="71" spans="1:8" ht="15.75" thickBot="1">
      <c r="A71" s="13"/>
      <c r="B71" s="13"/>
      <c r="C71" s="6" t="s">
        <v>183</v>
      </c>
      <c r="D71" s="55">
        <f>D68+D35</f>
        <v>4469281.519999999</v>
      </c>
      <c r="E71" s="23"/>
      <c r="F71" s="56">
        <f>F68+F35</f>
        <v>7444.43</v>
      </c>
      <c r="G71" s="56">
        <f>G68+G35</f>
        <v>3643.74</v>
      </c>
      <c r="H71" s="55">
        <f>H68+H35</f>
        <v>4459698.05</v>
      </c>
    </row>
    <row r="72" spans="1:8" ht="15.75" thickBot="1">
      <c r="A72" s="13"/>
      <c r="B72" s="13"/>
      <c r="C72" s="57" t="s">
        <v>184</v>
      </c>
      <c r="D72" s="7"/>
      <c r="E72" s="6"/>
      <c r="F72" s="6"/>
      <c r="G72" s="58"/>
      <c r="H72" s="29">
        <f>H27-H71</f>
        <v>9213.049999999814</v>
      </c>
    </row>
  </sheetData>
  <mergeCells count="3">
    <mergeCell ref="A1:H1"/>
    <mergeCell ref="A2:H2"/>
    <mergeCell ref="E5:F5"/>
  </mergeCells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7">
      <selection activeCell="H37" sqref="H36:H37"/>
    </sheetView>
  </sheetViews>
  <sheetFormatPr defaultColWidth="11.421875" defaultRowHeight="12.75"/>
  <cols>
    <col min="1" max="1" width="5.7109375" style="0" customWidth="1"/>
    <col min="3" max="3" width="49.57421875" style="0" customWidth="1"/>
    <col min="4" max="4" width="17.00390625" style="0" bestFit="1" customWidth="1"/>
    <col min="5" max="5" width="7.421875" style="0" customWidth="1"/>
    <col min="6" max="6" width="13.421875" style="0" customWidth="1"/>
    <col min="7" max="7" width="14.421875" style="0" customWidth="1"/>
    <col min="8" max="8" width="18.00390625" style="0" customWidth="1"/>
  </cols>
  <sheetData>
    <row r="1" spans="1:8" ht="15">
      <c r="A1" s="110" t="s">
        <v>0</v>
      </c>
      <c r="B1" s="110"/>
      <c r="C1" s="110"/>
      <c r="D1" s="110"/>
      <c r="E1" s="110"/>
      <c r="F1" s="110"/>
      <c r="G1" s="110"/>
      <c r="H1" s="110"/>
    </row>
    <row r="2" spans="1:8" ht="15">
      <c r="A2" s="110" t="s">
        <v>185</v>
      </c>
      <c r="B2" s="110"/>
      <c r="C2" s="110"/>
      <c r="D2" s="110"/>
      <c r="E2" s="110"/>
      <c r="F2" s="110"/>
      <c r="G2" s="110"/>
      <c r="H2" s="110"/>
    </row>
    <row r="3" spans="1:8" ht="15">
      <c r="A3" s="1"/>
      <c r="B3" s="2"/>
      <c r="C3" s="3"/>
      <c r="D3" s="4"/>
      <c r="E3" s="2"/>
      <c r="F3" s="3"/>
      <c r="G3" s="5"/>
      <c r="H3" s="2"/>
    </row>
    <row r="4" spans="1:8" ht="15">
      <c r="A4" s="1"/>
      <c r="B4" s="2"/>
      <c r="C4" s="3"/>
      <c r="D4" s="4"/>
      <c r="E4" s="2"/>
      <c r="F4" s="3"/>
      <c r="G4" s="5"/>
      <c r="H4" s="2"/>
    </row>
    <row r="5" spans="1:8" ht="14.25">
      <c r="A5" s="6"/>
      <c r="B5" s="7"/>
      <c r="C5" s="6"/>
      <c r="D5" s="7"/>
      <c r="E5" s="111" t="s">
        <v>1</v>
      </c>
      <c r="F5" s="111"/>
      <c r="G5" s="7"/>
      <c r="H5" s="7"/>
    </row>
    <row r="6" spans="1:8" ht="99.75">
      <c r="A6" s="8" t="s">
        <v>2</v>
      </c>
      <c r="B6" s="8" t="s">
        <v>3</v>
      </c>
      <c r="C6" s="9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ht="14.25">
      <c r="A7" s="6"/>
      <c r="B7" s="6"/>
      <c r="C7" s="6"/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</row>
    <row r="8" spans="1:8" ht="1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1" t="s">
        <v>16</v>
      </c>
      <c r="H8" s="11" t="s">
        <v>17</v>
      </c>
    </row>
    <row r="9" spans="1:8" ht="15">
      <c r="A9" s="13" t="s">
        <v>11</v>
      </c>
      <c r="B9" s="6"/>
      <c r="C9" s="14" t="s">
        <v>18</v>
      </c>
      <c r="D9" s="6"/>
      <c r="E9" s="6"/>
      <c r="F9" s="15"/>
      <c r="G9" s="15"/>
      <c r="H9" s="6"/>
    </row>
    <row r="10" spans="1:8" ht="14.25">
      <c r="A10" s="13" t="s">
        <v>12</v>
      </c>
      <c r="B10" s="13" t="s">
        <v>19</v>
      </c>
      <c r="C10" s="6" t="s">
        <v>20</v>
      </c>
      <c r="D10" s="16">
        <v>15205.6</v>
      </c>
      <c r="E10" s="6"/>
      <c r="F10" s="15"/>
      <c r="G10" s="15"/>
      <c r="H10" s="16">
        <v>15205.6</v>
      </c>
    </row>
    <row r="11" spans="1:8" ht="14.25">
      <c r="A11" s="13" t="s">
        <v>13</v>
      </c>
      <c r="B11" s="13" t="s">
        <v>21</v>
      </c>
      <c r="C11" s="6" t="s">
        <v>22</v>
      </c>
      <c r="D11" s="17"/>
      <c r="E11" s="6"/>
      <c r="F11" s="15"/>
      <c r="G11" s="18"/>
      <c r="H11" s="16"/>
    </row>
    <row r="12" spans="1:8" ht="14.25">
      <c r="A12" s="13" t="s">
        <v>14</v>
      </c>
      <c r="B12" s="6"/>
      <c r="C12" s="6" t="s">
        <v>23</v>
      </c>
      <c r="D12" s="16">
        <v>3550000</v>
      </c>
      <c r="E12" s="6"/>
      <c r="F12" s="18">
        <v>31976.88</v>
      </c>
      <c r="G12" s="18">
        <v>30992.91</v>
      </c>
      <c r="H12" s="16">
        <v>3550000</v>
      </c>
    </row>
    <row r="13" spans="1:8" ht="14.25">
      <c r="A13" s="13" t="s">
        <v>15</v>
      </c>
      <c r="B13" s="6"/>
      <c r="C13" s="6" t="s">
        <v>181</v>
      </c>
      <c r="D13" s="16">
        <v>2171</v>
      </c>
      <c r="E13" s="6"/>
      <c r="F13" s="15"/>
      <c r="G13" s="15"/>
      <c r="H13" s="16">
        <f aca="true" t="shared" si="0" ref="H13:H26">D13-E13-F13+G13</f>
        <v>2171</v>
      </c>
    </row>
    <row r="14" spans="1:8" ht="14.25">
      <c r="A14" s="13" t="s">
        <v>16</v>
      </c>
      <c r="B14" s="6"/>
      <c r="C14" s="6" t="s">
        <v>24</v>
      </c>
      <c r="D14" s="16">
        <v>8115</v>
      </c>
      <c r="E14" s="6"/>
      <c r="F14" s="15"/>
      <c r="G14" s="15"/>
      <c r="H14" s="16">
        <f t="shared" si="0"/>
        <v>8115</v>
      </c>
    </row>
    <row r="15" spans="1:8" ht="14.25">
      <c r="A15" s="13" t="s">
        <v>17</v>
      </c>
      <c r="B15" s="13" t="s">
        <v>25</v>
      </c>
      <c r="C15" s="6" t="s">
        <v>26</v>
      </c>
      <c r="D15" s="16">
        <v>30340.57</v>
      </c>
      <c r="E15" s="6"/>
      <c r="F15" s="18"/>
      <c r="G15" s="18"/>
      <c r="H15" s="16">
        <f>D15-E15-F15+G15</f>
        <v>30340.57</v>
      </c>
    </row>
    <row r="16" spans="1:8" ht="14.25">
      <c r="A16" s="13" t="s">
        <v>27</v>
      </c>
      <c r="B16" s="13" t="s">
        <v>28</v>
      </c>
      <c r="C16" s="6" t="s">
        <v>29</v>
      </c>
      <c r="D16" s="16">
        <v>45775.18</v>
      </c>
      <c r="E16" s="7"/>
      <c r="F16" s="19"/>
      <c r="G16" s="19"/>
      <c r="H16" s="16">
        <f>D16-E16-F16+G16</f>
        <v>45775.18</v>
      </c>
    </row>
    <row r="17" spans="1:8" ht="14.25">
      <c r="A17" s="13" t="s">
        <v>30</v>
      </c>
      <c r="B17" s="13" t="s">
        <v>31</v>
      </c>
      <c r="C17" s="6" t="s">
        <v>32</v>
      </c>
      <c r="D17" s="16">
        <v>60872.38</v>
      </c>
      <c r="E17" s="6"/>
      <c r="F17" s="15"/>
      <c r="G17" s="15"/>
      <c r="H17" s="16">
        <f t="shared" si="0"/>
        <v>60872.38</v>
      </c>
    </row>
    <row r="18" spans="1:8" ht="14.25">
      <c r="A18" s="13" t="s">
        <v>33</v>
      </c>
      <c r="B18" s="13" t="s">
        <v>34</v>
      </c>
      <c r="C18" s="6" t="s">
        <v>35</v>
      </c>
      <c r="D18" s="16">
        <v>0</v>
      </c>
      <c r="E18" s="6"/>
      <c r="F18" s="15"/>
      <c r="G18" s="15"/>
      <c r="H18" s="16">
        <f t="shared" si="0"/>
        <v>0</v>
      </c>
    </row>
    <row r="19" spans="1:8" ht="14.25">
      <c r="A19" s="13" t="s">
        <v>36</v>
      </c>
      <c r="B19" s="13" t="s">
        <v>37</v>
      </c>
      <c r="C19" s="6" t="s">
        <v>38</v>
      </c>
      <c r="D19" s="16">
        <v>285000</v>
      </c>
      <c r="E19" s="6"/>
      <c r="F19" s="15"/>
      <c r="G19" s="18"/>
      <c r="H19" s="16">
        <f t="shared" si="0"/>
        <v>285000</v>
      </c>
    </row>
    <row r="20" spans="1:8" ht="14.25">
      <c r="A20" s="13" t="s">
        <v>39</v>
      </c>
      <c r="B20" s="13" t="s">
        <v>40</v>
      </c>
      <c r="C20" s="6" t="s">
        <v>41</v>
      </c>
      <c r="D20" s="16">
        <v>135750.09</v>
      </c>
      <c r="E20" s="6"/>
      <c r="F20" s="18"/>
      <c r="G20" s="18"/>
      <c r="H20" s="16">
        <f t="shared" si="0"/>
        <v>135750.09</v>
      </c>
    </row>
    <row r="21" spans="1:8" ht="15">
      <c r="A21" s="13" t="s">
        <v>42</v>
      </c>
      <c r="B21" s="13" t="s">
        <v>43</v>
      </c>
      <c r="C21" s="6" t="s">
        <v>44</v>
      </c>
      <c r="D21" s="16">
        <v>81789.84</v>
      </c>
      <c r="E21" s="11"/>
      <c r="F21" s="20"/>
      <c r="G21" s="20"/>
      <c r="H21" s="16">
        <f t="shared" si="0"/>
        <v>81789.84</v>
      </c>
    </row>
    <row r="22" spans="1:8" ht="14.25">
      <c r="A22" s="13" t="s">
        <v>45</v>
      </c>
      <c r="B22" s="13" t="s">
        <v>46</v>
      </c>
      <c r="C22" s="6" t="s">
        <v>47</v>
      </c>
      <c r="D22" s="16">
        <v>1875</v>
      </c>
      <c r="E22" s="6"/>
      <c r="F22" s="18"/>
      <c r="G22" s="15"/>
      <c r="H22" s="16">
        <f t="shared" si="0"/>
        <v>1875</v>
      </c>
    </row>
    <row r="23" spans="1:8" ht="14.25">
      <c r="A23" s="13" t="s">
        <v>48</v>
      </c>
      <c r="B23" s="13" t="s">
        <v>49</v>
      </c>
      <c r="C23" s="6" t="s">
        <v>50</v>
      </c>
      <c r="D23" s="16">
        <v>160000</v>
      </c>
      <c r="E23" s="6"/>
      <c r="F23" s="18"/>
      <c r="G23" s="15"/>
      <c r="H23" s="16">
        <v>160000</v>
      </c>
    </row>
    <row r="24" spans="1:8" ht="14.25">
      <c r="A24" s="13" t="s">
        <v>51</v>
      </c>
      <c r="B24" s="13" t="s">
        <v>52</v>
      </c>
      <c r="C24" s="6" t="s">
        <v>53</v>
      </c>
      <c r="D24" s="16">
        <v>30243.14</v>
      </c>
      <c r="E24" s="6"/>
      <c r="F24" s="18"/>
      <c r="G24" s="15"/>
      <c r="H24" s="16">
        <f t="shared" si="0"/>
        <v>30243.14</v>
      </c>
    </row>
    <row r="25" spans="1:8" ht="14.25">
      <c r="A25" s="13"/>
      <c r="B25" s="13" t="s">
        <v>54</v>
      </c>
      <c r="C25" s="6" t="s">
        <v>55</v>
      </c>
      <c r="D25" s="16"/>
      <c r="E25" s="6"/>
      <c r="F25" s="18"/>
      <c r="G25" s="15"/>
      <c r="H25" s="16"/>
    </row>
    <row r="26" spans="1:8" ht="15" thickBot="1">
      <c r="A26" s="13" t="s">
        <v>56</v>
      </c>
      <c r="B26" s="21" t="s">
        <v>57</v>
      </c>
      <c r="C26" s="22" t="s">
        <v>58</v>
      </c>
      <c r="D26" s="23">
        <v>84360.39</v>
      </c>
      <c r="E26" s="22"/>
      <c r="F26" s="24"/>
      <c r="G26" s="25"/>
      <c r="H26" s="16">
        <f t="shared" si="0"/>
        <v>84360.39</v>
      </c>
    </row>
    <row r="27" spans="1:8" ht="15.75" thickBot="1">
      <c r="A27" s="26"/>
      <c r="B27" s="27"/>
      <c r="C27" s="28" t="s">
        <v>59</v>
      </c>
      <c r="D27" s="29">
        <f>SUM(D10:D26)-D11</f>
        <v>4491498.1899999995</v>
      </c>
      <c r="E27" s="28"/>
      <c r="F27" s="30">
        <f>SUM(F9:F26)</f>
        <v>31976.88</v>
      </c>
      <c r="G27" s="30">
        <f>SUM(G9:G26)</f>
        <v>30992.91</v>
      </c>
      <c r="H27" s="29">
        <f>SUM(H10:H26)</f>
        <v>4491498.1899999995</v>
      </c>
    </row>
    <row r="28" spans="1:8" ht="15">
      <c r="A28" s="31"/>
      <c r="B28" s="31"/>
      <c r="C28" s="32" t="s">
        <v>60</v>
      </c>
      <c r="D28" s="33"/>
      <c r="E28" s="33"/>
      <c r="F28" s="34"/>
      <c r="G28" s="34"/>
      <c r="H28" s="35"/>
    </row>
    <row r="29" spans="1:8" ht="14.25">
      <c r="A29" s="13" t="s">
        <v>61</v>
      </c>
      <c r="B29" s="26" t="s">
        <v>62</v>
      </c>
      <c r="C29" s="6" t="s">
        <v>63</v>
      </c>
      <c r="D29" s="36">
        <v>37096.16</v>
      </c>
      <c r="E29" s="6"/>
      <c r="F29" s="15"/>
      <c r="G29" s="18"/>
      <c r="H29" s="16">
        <f aca="true" t="shared" si="1" ref="H29:H34">D29-E29-F29+G29</f>
        <v>37096.16</v>
      </c>
    </row>
    <row r="30" spans="1:8" ht="14.25">
      <c r="A30" s="13" t="s">
        <v>64</v>
      </c>
      <c r="B30" s="13" t="s">
        <v>65</v>
      </c>
      <c r="C30" s="33" t="s">
        <v>66</v>
      </c>
      <c r="D30" s="16">
        <v>73066.98</v>
      </c>
      <c r="E30" s="6"/>
      <c r="F30" s="37"/>
      <c r="G30" s="18"/>
      <c r="H30" s="16">
        <f t="shared" si="1"/>
        <v>73066.98</v>
      </c>
    </row>
    <row r="31" spans="1:8" ht="14.25">
      <c r="A31" s="13" t="s">
        <v>67</v>
      </c>
      <c r="B31" s="13" t="s">
        <v>68</v>
      </c>
      <c r="C31" s="6" t="s">
        <v>69</v>
      </c>
      <c r="D31" s="16">
        <v>19181.92</v>
      </c>
      <c r="E31" s="6"/>
      <c r="F31" s="37"/>
      <c r="G31" s="18"/>
      <c r="H31" s="16">
        <f t="shared" si="1"/>
        <v>19181.92</v>
      </c>
    </row>
    <row r="32" spans="1:8" ht="14.25">
      <c r="A32" s="13" t="s">
        <v>70</v>
      </c>
      <c r="B32" s="13" t="s">
        <v>71</v>
      </c>
      <c r="C32" s="6" t="s">
        <v>72</v>
      </c>
      <c r="D32" s="16">
        <v>6819.31</v>
      </c>
      <c r="E32" s="6"/>
      <c r="F32" s="37"/>
      <c r="G32" s="38"/>
      <c r="H32" s="16">
        <f t="shared" si="1"/>
        <v>6819.31</v>
      </c>
    </row>
    <row r="33" spans="1:8" ht="14.25">
      <c r="A33" s="13" t="s">
        <v>73</v>
      </c>
      <c r="B33" s="13" t="s">
        <v>74</v>
      </c>
      <c r="C33" s="6" t="s">
        <v>75</v>
      </c>
      <c r="D33" s="16">
        <v>12585.77</v>
      </c>
      <c r="E33" s="6"/>
      <c r="F33" s="37"/>
      <c r="G33" s="15"/>
      <c r="H33" s="16">
        <f t="shared" si="1"/>
        <v>12585.77</v>
      </c>
    </row>
    <row r="34" spans="1:8" ht="15" thickBot="1">
      <c r="A34" s="13" t="s">
        <v>76</v>
      </c>
      <c r="B34" s="21" t="s">
        <v>77</v>
      </c>
      <c r="C34" s="22" t="s">
        <v>78</v>
      </c>
      <c r="D34" s="23">
        <v>3515</v>
      </c>
      <c r="E34" s="22"/>
      <c r="F34" s="39"/>
      <c r="G34" s="24"/>
      <c r="H34" s="23">
        <f t="shared" si="1"/>
        <v>3515</v>
      </c>
    </row>
    <row r="35" spans="1:8" ht="15.75" thickBot="1">
      <c r="A35" s="40"/>
      <c r="B35" s="41"/>
      <c r="C35" s="42" t="s">
        <v>79</v>
      </c>
      <c r="D35" s="43">
        <f>SUM(D29:D34)</f>
        <v>152265.13999999998</v>
      </c>
      <c r="E35" s="43"/>
      <c r="F35" s="44"/>
      <c r="G35" s="44"/>
      <c r="H35" s="45">
        <f>SUM(H29:H34)</f>
        <v>152265.13999999998</v>
      </c>
    </row>
    <row r="36" spans="1:8" ht="14.25">
      <c r="A36" s="13" t="s">
        <v>80</v>
      </c>
      <c r="B36" s="13" t="s">
        <v>81</v>
      </c>
      <c r="C36" s="6" t="s">
        <v>82</v>
      </c>
      <c r="D36" s="16">
        <v>340</v>
      </c>
      <c r="E36" s="6"/>
      <c r="F36" s="15"/>
      <c r="G36" s="15"/>
      <c r="H36" s="16">
        <f>D36-E36-F36+G36</f>
        <v>340</v>
      </c>
    </row>
    <row r="37" spans="1:8" ht="14.25">
      <c r="A37" s="13" t="s">
        <v>83</v>
      </c>
      <c r="B37" s="13" t="s">
        <v>84</v>
      </c>
      <c r="C37" s="6" t="s">
        <v>85</v>
      </c>
      <c r="D37" s="16"/>
      <c r="E37" s="6"/>
      <c r="F37" s="15"/>
      <c r="G37" s="15"/>
      <c r="H37" s="16">
        <v>367.75</v>
      </c>
    </row>
    <row r="38" spans="1:8" ht="14.25">
      <c r="A38" s="13" t="s">
        <v>86</v>
      </c>
      <c r="B38" s="13" t="s">
        <v>87</v>
      </c>
      <c r="C38" s="6" t="s">
        <v>88</v>
      </c>
      <c r="D38" s="16">
        <v>1676.97</v>
      </c>
      <c r="E38" s="6"/>
      <c r="F38" s="15"/>
      <c r="G38" s="15"/>
      <c r="H38" s="16">
        <f>D38-E38-F38+G38</f>
        <v>1676.97</v>
      </c>
    </row>
    <row r="39" spans="1:8" ht="14.25">
      <c r="A39" s="13" t="s">
        <v>89</v>
      </c>
      <c r="B39" s="13" t="s">
        <v>90</v>
      </c>
      <c r="C39" s="6" t="s">
        <v>91</v>
      </c>
      <c r="D39" s="16">
        <v>16643.24</v>
      </c>
      <c r="E39" s="6"/>
      <c r="F39" s="15"/>
      <c r="G39" s="15"/>
      <c r="H39" s="16">
        <f>D39-E39-F39+G39</f>
        <v>16643.24</v>
      </c>
    </row>
    <row r="40" spans="1:8" ht="14.25">
      <c r="A40" s="13" t="s">
        <v>92</v>
      </c>
      <c r="B40" s="13" t="s">
        <v>93</v>
      </c>
      <c r="C40" s="6" t="s">
        <v>94</v>
      </c>
      <c r="D40" s="16">
        <v>88512.3</v>
      </c>
      <c r="E40" s="6"/>
      <c r="F40" s="15"/>
      <c r="G40" s="15"/>
      <c r="H40" s="16">
        <f>D40-E40-F40+G40</f>
        <v>88512.3</v>
      </c>
    </row>
    <row r="41" spans="1:8" ht="14.25">
      <c r="A41" s="13" t="s">
        <v>95</v>
      </c>
      <c r="B41" s="13" t="s">
        <v>96</v>
      </c>
      <c r="C41" s="6" t="s">
        <v>97</v>
      </c>
      <c r="D41" s="16">
        <v>1330248.67</v>
      </c>
      <c r="E41" s="6"/>
      <c r="F41" s="18"/>
      <c r="G41" s="15"/>
      <c r="H41" s="16">
        <f>(D41-E41-F41+G41)</f>
        <v>1330248.67</v>
      </c>
    </row>
    <row r="42" spans="1:8" ht="14.25">
      <c r="A42" s="13" t="s">
        <v>98</v>
      </c>
      <c r="B42" s="13" t="s">
        <v>99</v>
      </c>
      <c r="C42" s="6" t="s">
        <v>100</v>
      </c>
      <c r="D42" s="16">
        <v>0</v>
      </c>
      <c r="E42" s="6"/>
      <c r="F42" s="15"/>
      <c r="G42" s="15"/>
      <c r="H42" s="16">
        <f>(D42-E42-F42+G42)</f>
        <v>0</v>
      </c>
    </row>
    <row r="43" spans="1:8" ht="14.25">
      <c r="A43" s="13" t="s">
        <v>101</v>
      </c>
      <c r="B43" s="13" t="s">
        <v>102</v>
      </c>
      <c r="C43" s="6" t="s">
        <v>103</v>
      </c>
      <c r="D43" s="16">
        <v>50.28</v>
      </c>
      <c r="E43" s="6"/>
      <c r="F43" s="18"/>
      <c r="G43" s="18"/>
      <c r="H43" s="16">
        <f aca="true" t="shared" si="2" ref="H43:H67">D43-E43-F43+G43</f>
        <v>50.28</v>
      </c>
    </row>
    <row r="44" spans="1:8" ht="14.25">
      <c r="A44" s="13" t="s">
        <v>104</v>
      </c>
      <c r="B44" s="13" t="s">
        <v>105</v>
      </c>
      <c r="C44" s="6" t="s">
        <v>106</v>
      </c>
      <c r="D44" s="16">
        <v>28758.68</v>
      </c>
      <c r="E44" s="6"/>
      <c r="F44" s="15"/>
      <c r="G44" s="15"/>
      <c r="H44" s="16">
        <f t="shared" si="2"/>
        <v>28758.68</v>
      </c>
    </row>
    <row r="45" spans="1:8" ht="14.25">
      <c r="A45" s="13" t="s">
        <v>107</v>
      </c>
      <c r="B45" s="13" t="s">
        <v>108</v>
      </c>
      <c r="C45" s="6" t="s">
        <v>109</v>
      </c>
      <c r="D45" s="16">
        <v>440</v>
      </c>
      <c r="E45" s="6"/>
      <c r="F45" s="15"/>
      <c r="G45" s="15"/>
      <c r="H45" s="16">
        <f t="shared" si="2"/>
        <v>440</v>
      </c>
    </row>
    <row r="46" spans="1:8" ht="14.25">
      <c r="A46" s="13" t="s">
        <v>110</v>
      </c>
      <c r="B46" s="13" t="s">
        <v>111</v>
      </c>
      <c r="C46" s="6" t="s">
        <v>112</v>
      </c>
      <c r="D46" s="16">
        <v>402.49</v>
      </c>
      <c r="E46" s="6"/>
      <c r="F46" s="46"/>
      <c r="G46" s="18"/>
      <c r="H46" s="16">
        <f t="shared" si="2"/>
        <v>402.49</v>
      </c>
    </row>
    <row r="47" spans="1:8" ht="14.25">
      <c r="A47" s="13" t="s">
        <v>113</v>
      </c>
      <c r="B47" s="13" t="s">
        <v>114</v>
      </c>
      <c r="C47" s="6" t="s">
        <v>115</v>
      </c>
      <c r="D47" s="16">
        <v>176</v>
      </c>
      <c r="E47" s="6"/>
      <c r="F47" s="18"/>
      <c r="G47" s="18"/>
      <c r="H47" s="16">
        <f t="shared" si="2"/>
        <v>176</v>
      </c>
    </row>
    <row r="48" spans="1:8" ht="14.25">
      <c r="A48" s="13" t="s">
        <v>116</v>
      </c>
      <c r="B48" s="13" t="s">
        <v>117</v>
      </c>
      <c r="C48" s="6" t="s">
        <v>118</v>
      </c>
      <c r="D48" s="16">
        <v>15393.73</v>
      </c>
      <c r="E48" s="6"/>
      <c r="F48" s="15"/>
      <c r="G48" s="15"/>
      <c r="H48" s="16">
        <f t="shared" si="2"/>
        <v>15393.73</v>
      </c>
    </row>
    <row r="49" spans="1:8" ht="14.25">
      <c r="A49" s="13" t="s">
        <v>119</v>
      </c>
      <c r="B49" s="13" t="s">
        <v>120</v>
      </c>
      <c r="C49" s="6" t="s">
        <v>121</v>
      </c>
      <c r="D49" s="16">
        <v>624.94</v>
      </c>
      <c r="E49" s="6"/>
      <c r="F49" s="15"/>
      <c r="G49" s="15"/>
      <c r="H49" s="16">
        <f t="shared" si="2"/>
        <v>624.94</v>
      </c>
    </row>
    <row r="50" spans="1:8" ht="14.25">
      <c r="A50" s="13" t="s">
        <v>122</v>
      </c>
      <c r="B50" s="13" t="s">
        <v>123</v>
      </c>
      <c r="C50" s="6" t="s">
        <v>124</v>
      </c>
      <c r="D50" s="16">
        <v>0</v>
      </c>
      <c r="E50" s="6"/>
      <c r="F50" s="15"/>
      <c r="G50" s="15"/>
      <c r="H50" s="16">
        <f t="shared" si="2"/>
        <v>0</v>
      </c>
    </row>
    <row r="51" spans="1:8" ht="14.25">
      <c r="A51" s="13" t="s">
        <v>125</v>
      </c>
      <c r="B51" s="13" t="s">
        <v>179</v>
      </c>
      <c r="C51" s="6" t="s">
        <v>180</v>
      </c>
      <c r="D51" s="16">
        <v>38174.69</v>
      </c>
      <c r="E51" s="6"/>
      <c r="F51" s="15"/>
      <c r="G51" s="15"/>
      <c r="H51" s="16">
        <f t="shared" si="2"/>
        <v>38174.69</v>
      </c>
    </row>
    <row r="52" spans="1:8" ht="14.25">
      <c r="A52" s="13" t="s">
        <v>125</v>
      </c>
      <c r="B52" s="13" t="s">
        <v>126</v>
      </c>
      <c r="C52" s="6" t="s">
        <v>127</v>
      </c>
      <c r="D52" s="16">
        <v>184776.8</v>
      </c>
      <c r="E52" s="6"/>
      <c r="F52" s="18"/>
      <c r="G52" s="18"/>
      <c r="H52" s="16">
        <f t="shared" si="2"/>
        <v>184776.8</v>
      </c>
    </row>
    <row r="53" spans="1:8" ht="14.25">
      <c r="A53" s="13" t="s">
        <v>128</v>
      </c>
      <c r="B53" s="13" t="s">
        <v>129</v>
      </c>
      <c r="C53" s="6" t="s">
        <v>130</v>
      </c>
      <c r="D53" s="16">
        <v>2719.88</v>
      </c>
      <c r="E53" s="6"/>
      <c r="F53" s="18"/>
      <c r="G53" s="18"/>
      <c r="H53" s="16">
        <f t="shared" si="2"/>
        <v>2719.88</v>
      </c>
    </row>
    <row r="54" spans="1:8" ht="14.25">
      <c r="A54" s="13" t="s">
        <v>131</v>
      </c>
      <c r="B54" s="13" t="s">
        <v>132</v>
      </c>
      <c r="C54" s="6" t="s">
        <v>133</v>
      </c>
      <c r="D54" s="16">
        <v>605850.63</v>
      </c>
      <c r="E54" s="6"/>
      <c r="F54" s="47"/>
      <c r="G54" s="18"/>
      <c r="H54" s="16">
        <f t="shared" si="2"/>
        <v>605850.63</v>
      </c>
    </row>
    <row r="55" spans="1:8" ht="14.25">
      <c r="A55" s="13" t="s">
        <v>134</v>
      </c>
      <c r="B55" s="13" t="s">
        <v>135</v>
      </c>
      <c r="C55" s="6" t="s">
        <v>136</v>
      </c>
      <c r="D55" s="16">
        <v>38211.03</v>
      </c>
      <c r="E55" s="16"/>
      <c r="F55" s="18"/>
      <c r="G55" s="15"/>
      <c r="H55" s="16">
        <f t="shared" si="2"/>
        <v>38211.03</v>
      </c>
    </row>
    <row r="56" spans="1:8" ht="14.25">
      <c r="A56" s="13" t="s">
        <v>137</v>
      </c>
      <c r="B56" s="13" t="s">
        <v>138</v>
      </c>
      <c r="C56" s="6" t="s">
        <v>139</v>
      </c>
      <c r="D56" s="16">
        <v>84360.39</v>
      </c>
      <c r="E56" s="16"/>
      <c r="F56" s="18"/>
      <c r="G56" s="15"/>
      <c r="H56" s="16">
        <f t="shared" si="2"/>
        <v>84360.39</v>
      </c>
    </row>
    <row r="57" spans="1:8" ht="14.25">
      <c r="A57" s="13" t="s">
        <v>140</v>
      </c>
      <c r="B57" s="13" t="s">
        <v>141</v>
      </c>
      <c r="C57" s="6" t="s">
        <v>142</v>
      </c>
      <c r="D57" s="16">
        <v>0</v>
      </c>
      <c r="E57" s="6"/>
      <c r="F57" s="15"/>
      <c r="G57" s="15"/>
      <c r="H57" s="16">
        <f t="shared" si="2"/>
        <v>0</v>
      </c>
    </row>
    <row r="58" spans="1:8" ht="14.25">
      <c r="A58" s="13" t="s">
        <v>143</v>
      </c>
      <c r="B58" s="13" t="s">
        <v>144</v>
      </c>
      <c r="C58" s="6" t="s">
        <v>145</v>
      </c>
      <c r="D58" s="35">
        <v>0</v>
      </c>
      <c r="E58" s="33"/>
      <c r="F58" s="34"/>
      <c r="G58" s="34"/>
      <c r="H58" s="16">
        <f t="shared" si="2"/>
        <v>0</v>
      </c>
    </row>
    <row r="59" spans="1:8" ht="14.25">
      <c r="A59" s="13" t="s">
        <v>146</v>
      </c>
      <c r="B59" s="13" t="s">
        <v>147</v>
      </c>
      <c r="C59" s="6" t="s">
        <v>148</v>
      </c>
      <c r="D59" s="16">
        <v>78139.04</v>
      </c>
      <c r="E59" s="6"/>
      <c r="F59" s="18"/>
      <c r="G59" s="48"/>
      <c r="H59" s="16">
        <f t="shared" si="2"/>
        <v>78139.04</v>
      </c>
    </row>
    <row r="60" spans="1:8" ht="14.25">
      <c r="A60" s="13" t="s">
        <v>149</v>
      </c>
      <c r="B60" s="13" t="s">
        <v>150</v>
      </c>
      <c r="C60" s="6" t="s">
        <v>151</v>
      </c>
      <c r="D60" s="16">
        <v>1685000</v>
      </c>
      <c r="E60" s="6"/>
      <c r="F60" s="24"/>
      <c r="G60" s="24"/>
      <c r="H60" s="16">
        <f t="shared" si="2"/>
        <v>1685000</v>
      </c>
    </row>
    <row r="61" spans="1:8" ht="14.25">
      <c r="A61" s="13" t="s">
        <v>152</v>
      </c>
      <c r="B61" s="21" t="s">
        <v>153</v>
      </c>
      <c r="C61" s="22" t="s">
        <v>154</v>
      </c>
      <c r="D61" s="23"/>
      <c r="E61" s="22"/>
      <c r="F61" s="24"/>
      <c r="G61" s="24"/>
      <c r="H61" s="16"/>
    </row>
    <row r="62" spans="1:8" ht="14.25">
      <c r="A62" s="13" t="s">
        <v>155</v>
      </c>
      <c r="B62" s="21" t="s">
        <v>156</v>
      </c>
      <c r="C62" s="22" t="s">
        <v>157</v>
      </c>
      <c r="D62" s="23"/>
      <c r="E62" s="22"/>
      <c r="F62" s="49"/>
      <c r="G62" s="24">
        <v>243.95</v>
      </c>
      <c r="H62" s="16">
        <f t="shared" si="2"/>
        <v>243.95</v>
      </c>
    </row>
    <row r="63" spans="1:8" ht="14.25">
      <c r="A63" s="13" t="s">
        <v>158</v>
      </c>
      <c r="B63" s="21" t="s">
        <v>159</v>
      </c>
      <c r="C63" s="22" t="s">
        <v>160</v>
      </c>
      <c r="D63" s="23">
        <v>26962.32</v>
      </c>
      <c r="E63" s="22"/>
      <c r="F63" s="49"/>
      <c r="G63" s="24"/>
      <c r="H63" s="16">
        <f t="shared" si="2"/>
        <v>26962.32</v>
      </c>
    </row>
    <row r="64" spans="1:8" ht="14.25">
      <c r="A64" s="13" t="s">
        <v>161</v>
      </c>
      <c r="B64" s="13" t="s">
        <v>162</v>
      </c>
      <c r="C64" s="6" t="s">
        <v>163</v>
      </c>
      <c r="D64" s="16">
        <v>3033.31</v>
      </c>
      <c r="E64" s="6"/>
      <c r="F64" s="15"/>
      <c r="G64" s="24"/>
      <c r="H64" s="16">
        <f t="shared" si="2"/>
        <v>3033.31</v>
      </c>
    </row>
    <row r="65" spans="1:8" ht="14.25">
      <c r="A65" s="13" t="s">
        <v>164</v>
      </c>
      <c r="B65" s="13" t="s">
        <v>165</v>
      </c>
      <c r="C65" s="6" t="s">
        <v>166</v>
      </c>
      <c r="D65" s="16">
        <v>68232.38</v>
      </c>
      <c r="E65" s="6"/>
      <c r="F65" s="49"/>
      <c r="G65" s="24"/>
      <c r="H65" s="16">
        <f t="shared" si="2"/>
        <v>68232.38</v>
      </c>
    </row>
    <row r="66" spans="1:8" ht="14.25">
      <c r="A66" s="13" t="s">
        <v>167</v>
      </c>
      <c r="B66" s="13" t="s">
        <v>168</v>
      </c>
      <c r="C66" s="6" t="s">
        <v>169</v>
      </c>
      <c r="D66" s="16">
        <v>27359.41</v>
      </c>
      <c r="E66" s="6"/>
      <c r="F66" s="24"/>
      <c r="G66" s="24"/>
      <c r="H66" s="16">
        <f t="shared" si="2"/>
        <v>27359.41</v>
      </c>
    </row>
    <row r="67" spans="1:8" ht="15" thickBot="1">
      <c r="A67" s="13" t="s">
        <v>170</v>
      </c>
      <c r="B67" s="50" t="s">
        <v>171</v>
      </c>
      <c r="C67" s="51" t="s">
        <v>172</v>
      </c>
      <c r="D67" s="35"/>
      <c r="E67" s="51"/>
      <c r="F67" s="52"/>
      <c r="G67" s="24"/>
      <c r="H67" s="53">
        <f t="shared" si="2"/>
        <v>0</v>
      </c>
    </row>
    <row r="68" spans="1:8" ht="15.75" thickBot="1">
      <c r="A68" s="13"/>
      <c r="B68" s="27"/>
      <c r="C68" s="28" t="s">
        <v>173</v>
      </c>
      <c r="D68" s="54">
        <f>SUM(D41:D67)+SUM(D36:D40)</f>
        <v>4326087.179999999</v>
      </c>
      <c r="E68" s="43"/>
      <c r="F68" s="44">
        <f>SUM(F41:F67)+SUM(F36:F40)</f>
        <v>0</v>
      </c>
      <c r="G68" s="44">
        <f>SUM(G41:G67)+SUM(G36:G40)</f>
        <v>243.95</v>
      </c>
      <c r="H68" s="29">
        <f>SUM(H41:H67)+SUM(H36:H40)</f>
        <v>4326698.879999999</v>
      </c>
    </row>
    <row r="69" spans="1:8" ht="14.25">
      <c r="A69" s="13" t="s">
        <v>174</v>
      </c>
      <c r="B69" s="31" t="s">
        <v>175</v>
      </c>
      <c r="C69" s="33" t="s">
        <v>176</v>
      </c>
      <c r="D69" s="16"/>
      <c r="E69" s="33"/>
      <c r="F69" s="34"/>
      <c r="G69" s="34"/>
      <c r="H69" s="35"/>
    </row>
    <row r="70" spans="1:8" ht="14.25">
      <c r="A70" s="13"/>
      <c r="B70" s="13"/>
      <c r="C70" s="6" t="s">
        <v>177</v>
      </c>
      <c r="D70" s="16"/>
      <c r="E70" s="6"/>
      <c r="F70" s="15"/>
      <c r="G70" s="15"/>
      <c r="H70" s="16"/>
    </row>
    <row r="71" spans="1:8" ht="15.75" thickBot="1">
      <c r="A71" s="13"/>
      <c r="B71" s="13"/>
      <c r="C71" s="6" t="s">
        <v>183</v>
      </c>
      <c r="D71" s="55">
        <f>D68+D35</f>
        <v>4478352.319999998</v>
      </c>
      <c r="E71" s="23"/>
      <c r="F71" s="56">
        <f>F68+F35</f>
        <v>0</v>
      </c>
      <c r="G71" s="56">
        <f>G68+G35</f>
        <v>243.95</v>
      </c>
      <c r="H71" s="55">
        <f>H68+H35</f>
        <v>4478964.019999999</v>
      </c>
    </row>
    <row r="72" spans="1:8" ht="15.75" thickBot="1">
      <c r="A72" s="13"/>
      <c r="B72" s="13"/>
      <c r="C72" s="57" t="s">
        <v>184</v>
      </c>
      <c r="D72" s="7"/>
      <c r="E72" s="6"/>
      <c r="F72" s="6"/>
      <c r="G72" s="58"/>
      <c r="H72" s="29">
        <f>H27-H71</f>
        <v>12534.170000000857</v>
      </c>
    </row>
  </sheetData>
  <mergeCells count="3">
    <mergeCell ref="A1:H1"/>
    <mergeCell ref="A2:H2"/>
    <mergeCell ref="E5:F5"/>
  </mergeCells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C31" sqref="C31"/>
    </sheetView>
  </sheetViews>
  <sheetFormatPr defaultColWidth="11.421875" defaultRowHeight="12.75"/>
  <cols>
    <col min="1" max="1" width="4.7109375" style="0" customWidth="1"/>
    <col min="3" max="3" width="52.57421875" style="0" customWidth="1"/>
    <col min="4" max="4" width="17.8515625" style="0" customWidth="1"/>
    <col min="6" max="6" width="15.421875" style="0" customWidth="1"/>
    <col min="7" max="7" width="14.421875" style="0" bestFit="1" customWidth="1"/>
    <col min="8" max="8" width="17.28125" style="0" customWidth="1"/>
  </cols>
  <sheetData>
    <row r="1" spans="1:8" ht="15.7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8" ht="15.75">
      <c r="A2" s="112" t="s">
        <v>185</v>
      </c>
      <c r="B2" s="112"/>
      <c r="C2" s="112"/>
      <c r="D2" s="112"/>
      <c r="E2" s="112"/>
      <c r="F2" s="112"/>
      <c r="G2" s="112"/>
      <c r="H2" s="112"/>
    </row>
    <row r="3" spans="1:8" ht="15.75">
      <c r="A3" s="60"/>
      <c r="B3" s="60"/>
      <c r="C3" s="61"/>
      <c r="D3" s="62"/>
      <c r="E3" s="60"/>
      <c r="F3" s="61"/>
      <c r="G3" s="63" t="s">
        <v>205</v>
      </c>
      <c r="H3" s="60"/>
    </row>
    <row r="4" spans="1:8" ht="15">
      <c r="A4" s="1"/>
      <c r="B4" s="2"/>
      <c r="C4" s="3"/>
      <c r="D4" s="4"/>
      <c r="E4" s="2"/>
      <c r="F4" s="3"/>
      <c r="G4" s="5"/>
      <c r="H4" s="2"/>
    </row>
    <row r="5" spans="1:8" ht="14.25">
      <c r="A5" s="6"/>
      <c r="B5" s="7"/>
      <c r="C5" s="6"/>
      <c r="D5" s="7"/>
      <c r="E5" s="111" t="s">
        <v>1</v>
      </c>
      <c r="F5" s="111"/>
      <c r="G5" s="7"/>
      <c r="H5" s="7"/>
    </row>
    <row r="6" spans="1:8" ht="71.25">
      <c r="A6" s="8" t="s">
        <v>2</v>
      </c>
      <c r="B6" s="8" t="s">
        <v>3</v>
      </c>
      <c r="C6" s="9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ht="14.25">
      <c r="A7" s="6"/>
      <c r="B7" s="6"/>
      <c r="C7" s="6"/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</row>
    <row r="8" spans="1:8" ht="1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1" t="s">
        <v>16</v>
      </c>
      <c r="H8" s="11" t="s">
        <v>17</v>
      </c>
    </row>
    <row r="9" spans="1:8" ht="15">
      <c r="A9" s="13" t="s">
        <v>11</v>
      </c>
      <c r="B9" s="6"/>
      <c r="C9" s="14" t="s">
        <v>18</v>
      </c>
      <c r="D9" s="6"/>
      <c r="E9" s="6"/>
      <c r="F9" s="15"/>
      <c r="G9" s="15"/>
      <c r="H9" s="6"/>
    </row>
    <row r="10" spans="1:8" ht="14.25">
      <c r="A10" s="13" t="s">
        <v>12</v>
      </c>
      <c r="B10" s="13" t="s">
        <v>19</v>
      </c>
      <c r="C10" s="6" t="s">
        <v>193</v>
      </c>
      <c r="D10" s="16">
        <v>15205.6</v>
      </c>
      <c r="E10" s="6"/>
      <c r="F10" s="15"/>
      <c r="G10" s="15"/>
      <c r="H10" s="16">
        <f>D10-E10-F10+G10</f>
        <v>15205.6</v>
      </c>
    </row>
    <row r="11" spans="1:8" ht="14.25">
      <c r="A11" s="13" t="s">
        <v>13</v>
      </c>
      <c r="B11" s="13" t="s">
        <v>21</v>
      </c>
      <c r="C11" s="6" t="s">
        <v>22</v>
      </c>
      <c r="D11" s="17"/>
      <c r="E11" s="6"/>
      <c r="F11" s="15"/>
      <c r="G11" s="18"/>
      <c r="H11" s="16"/>
    </row>
    <row r="12" spans="1:8" ht="14.25">
      <c r="A12" s="13" t="s">
        <v>14</v>
      </c>
      <c r="B12" s="6"/>
      <c r="C12" s="6" t="s">
        <v>23</v>
      </c>
      <c r="D12" s="16">
        <v>3554073.72</v>
      </c>
      <c r="E12" s="6"/>
      <c r="F12" s="18">
        <v>31976.88</v>
      </c>
      <c r="G12" s="18">
        <v>30992.91</v>
      </c>
      <c r="H12" s="16">
        <f aca="true" t="shared" si="0" ref="H12:H25">D12-E12-F12+G12</f>
        <v>3553089.7500000005</v>
      </c>
    </row>
    <row r="13" spans="1:8" ht="14.25">
      <c r="A13" s="13" t="s">
        <v>15</v>
      </c>
      <c r="B13" s="6"/>
      <c r="C13" s="6" t="s">
        <v>181</v>
      </c>
      <c r="D13" s="16">
        <v>2617</v>
      </c>
      <c r="E13" s="6"/>
      <c r="F13" s="15"/>
      <c r="G13" s="15"/>
      <c r="H13" s="16">
        <f t="shared" si="0"/>
        <v>2617</v>
      </c>
    </row>
    <row r="14" spans="1:8" ht="14.25">
      <c r="A14" s="13" t="s">
        <v>16</v>
      </c>
      <c r="B14" s="6"/>
      <c r="C14" s="6" t="s">
        <v>24</v>
      </c>
      <c r="D14" s="16">
        <v>8992.5</v>
      </c>
      <c r="E14" s="6"/>
      <c r="F14" s="15"/>
      <c r="G14" s="15"/>
      <c r="H14" s="16">
        <f t="shared" si="0"/>
        <v>8992.5</v>
      </c>
    </row>
    <row r="15" spans="1:8" ht="14.25">
      <c r="A15" s="13" t="s">
        <v>17</v>
      </c>
      <c r="B15" s="13" t="s">
        <v>25</v>
      </c>
      <c r="C15" s="6" t="s">
        <v>26</v>
      </c>
      <c r="D15" s="16">
        <v>30340.57</v>
      </c>
      <c r="E15" s="6"/>
      <c r="F15" s="18"/>
      <c r="G15" s="18"/>
      <c r="H15" s="16">
        <f>D15-E15-F15+G15</f>
        <v>30340.57</v>
      </c>
    </row>
    <row r="16" spans="1:8" ht="14.25">
      <c r="A16" s="13" t="s">
        <v>27</v>
      </c>
      <c r="B16" s="13" t="s">
        <v>28</v>
      </c>
      <c r="C16" s="6" t="s">
        <v>29</v>
      </c>
      <c r="D16" s="16">
        <v>37376.28</v>
      </c>
      <c r="E16" s="7"/>
      <c r="F16" s="19"/>
      <c r="G16" s="19"/>
      <c r="H16" s="16">
        <f>D16-E16-F16+G16</f>
        <v>37376.28</v>
      </c>
    </row>
    <row r="17" spans="1:8" ht="14.25">
      <c r="A17" s="13" t="s">
        <v>30</v>
      </c>
      <c r="B17" s="13" t="s">
        <v>31</v>
      </c>
      <c r="C17" s="6" t="s">
        <v>204</v>
      </c>
      <c r="D17" s="16">
        <v>60872.38</v>
      </c>
      <c r="E17" s="6"/>
      <c r="F17" s="15"/>
      <c r="G17" s="15"/>
      <c r="H17" s="16">
        <f t="shared" si="0"/>
        <v>60872.38</v>
      </c>
    </row>
    <row r="18" spans="1:8" ht="14.25">
      <c r="A18" s="13" t="s">
        <v>33</v>
      </c>
      <c r="B18" s="13" t="s">
        <v>37</v>
      </c>
      <c r="C18" s="6" t="s">
        <v>186</v>
      </c>
      <c r="D18" s="16">
        <v>279674.6</v>
      </c>
      <c r="E18" s="6"/>
      <c r="F18" s="15"/>
      <c r="G18" s="18">
        <v>38943.53</v>
      </c>
      <c r="H18" s="16">
        <f t="shared" si="0"/>
        <v>318618.13</v>
      </c>
    </row>
    <row r="19" spans="1:8" ht="14.25">
      <c r="A19" s="13" t="s">
        <v>36</v>
      </c>
      <c r="B19" s="13" t="s">
        <v>40</v>
      </c>
      <c r="C19" s="6" t="s">
        <v>41</v>
      </c>
      <c r="D19" s="16">
        <v>135750.09</v>
      </c>
      <c r="E19" s="6"/>
      <c r="F19" s="18"/>
      <c r="G19" s="18"/>
      <c r="H19" s="16">
        <f t="shared" si="0"/>
        <v>135750.09</v>
      </c>
    </row>
    <row r="20" spans="1:8" ht="15">
      <c r="A20" s="13" t="s">
        <v>39</v>
      </c>
      <c r="B20" s="13" t="s">
        <v>43</v>
      </c>
      <c r="C20" s="6" t="s">
        <v>200</v>
      </c>
      <c r="D20" s="16">
        <v>81789.84</v>
      </c>
      <c r="E20" s="11"/>
      <c r="F20" s="20"/>
      <c r="G20" s="20"/>
      <c r="H20" s="16">
        <f t="shared" si="0"/>
        <v>81789.84</v>
      </c>
    </row>
    <row r="21" spans="1:8" ht="14.25">
      <c r="A21" s="13" t="s">
        <v>42</v>
      </c>
      <c r="B21" s="13" t="s">
        <v>46</v>
      </c>
      <c r="C21" s="6" t="s">
        <v>47</v>
      </c>
      <c r="D21" s="16">
        <v>1845</v>
      </c>
      <c r="E21" s="6"/>
      <c r="F21" s="18"/>
      <c r="G21" s="15"/>
      <c r="H21" s="16">
        <f t="shared" si="0"/>
        <v>1845</v>
      </c>
    </row>
    <row r="22" spans="1:8" ht="14.25">
      <c r="A22" s="13" t="s">
        <v>45</v>
      </c>
      <c r="B22" s="13" t="s">
        <v>49</v>
      </c>
      <c r="C22" s="6" t="s">
        <v>50</v>
      </c>
      <c r="D22" s="16">
        <v>160000</v>
      </c>
      <c r="E22" s="6"/>
      <c r="F22" s="18"/>
      <c r="G22" s="15"/>
      <c r="H22" s="16">
        <v>160000</v>
      </c>
    </row>
    <row r="23" spans="1:8" ht="14.25">
      <c r="A23" s="13" t="s">
        <v>48</v>
      </c>
      <c r="B23" s="13" t="s">
        <v>195</v>
      </c>
      <c r="C23" s="6" t="s">
        <v>53</v>
      </c>
      <c r="D23" s="16">
        <v>41227.03</v>
      </c>
      <c r="E23" s="6"/>
      <c r="F23" s="18"/>
      <c r="G23" s="15"/>
      <c r="H23" s="16">
        <f t="shared" si="0"/>
        <v>41227.03</v>
      </c>
    </row>
    <row r="24" spans="1:8" ht="14.25">
      <c r="A24" s="13"/>
      <c r="B24" s="13" t="s">
        <v>196</v>
      </c>
      <c r="C24" s="6" t="s">
        <v>187</v>
      </c>
      <c r="D24" s="16"/>
      <c r="E24" s="6"/>
      <c r="F24" s="18"/>
      <c r="G24" s="15"/>
      <c r="H24" s="16"/>
    </row>
    <row r="25" spans="1:8" ht="15" thickBot="1">
      <c r="A25" s="13" t="s">
        <v>51</v>
      </c>
      <c r="B25" s="21" t="s">
        <v>57</v>
      </c>
      <c r="C25" s="22" t="s">
        <v>58</v>
      </c>
      <c r="D25" s="23">
        <v>84360.39</v>
      </c>
      <c r="E25" s="22"/>
      <c r="F25" s="24"/>
      <c r="G25" s="25"/>
      <c r="H25" s="16">
        <f t="shared" si="0"/>
        <v>84360.39</v>
      </c>
    </row>
    <row r="26" spans="1:8" ht="15.75" thickBot="1">
      <c r="A26" s="26"/>
      <c r="B26" s="27"/>
      <c r="C26" s="28" t="s">
        <v>59</v>
      </c>
      <c r="D26" s="29">
        <f>SUM(D10:D25)-D11</f>
        <v>4494125</v>
      </c>
      <c r="E26" s="28"/>
      <c r="F26" s="30">
        <f>SUM(F9:F25)</f>
        <v>31976.88</v>
      </c>
      <c r="G26" s="30">
        <f>SUM(G9:G25)</f>
        <v>69936.44</v>
      </c>
      <c r="H26" s="29">
        <f>SUM(H10:H25)</f>
        <v>4532084.56</v>
      </c>
    </row>
    <row r="27" spans="1:8" ht="15">
      <c r="A27" s="31"/>
      <c r="B27" s="31"/>
      <c r="C27" s="32" t="s">
        <v>60</v>
      </c>
      <c r="D27" s="33"/>
      <c r="E27" s="33"/>
      <c r="F27" s="34"/>
      <c r="G27" s="34"/>
      <c r="H27" s="35"/>
    </row>
    <row r="28" spans="1:8" ht="14.25">
      <c r="A28" s="13" t="s">
        <v>56</v>
      </c>
      <c r="B28" s="26" t="s">
        <v>62</v>
      </c>
      <c r="C28" s="6" t="s">
        <v>63</v>
      </c>
      <c r="D28" s="36">
        <v>37096.16</v>
      </c>
      <c r="E28" s="6"/>
      <c r="F28" s="15"/>
      <c r="G28" s="18"/>
      <c r="H28" s="16">
        <f aca="true" t="shared" si="1" ref="H28:H33">D28-E28-F28+G28</f>
        <v>37096.16</v>
      </c>
    </row>
    <row r="29" spans="1:8" ht="14.25">
      <c r="A29" s="13" t="s">
        <v>61</v>
      </c>
      <c r="B29" s="13" t="s">
        <v>65</v>
      </c>
      <c r="C29" s="33" t="s">
        <v>197</v>
      </c>
      <c r="D29" s="16">
        <v>73066.98</v>
      </c>
      <c r="E29" s="6"/>
      <c r="F29" s="37"/>
      <c r="G29" s="18">
        <v>6558.03</v>
      </c>
      <c r="H29" s="16">
        <f t="shared" si="1"/>
        <v>79625.01</v>
      </c>
    </row>
    <row r="30" spans="1:8" ht="14.25">
      <c r="A30" s="13" t="s">
        <v>64</v>
      </c>
      <c r="B30" s="13" t="s">
        <v>68</v>
      </c>
      <c r="C30" s="6" t="s">
        <v>188</v>
      </c>
      <c r="D30" s="16">
        <v>19181.92</v>
      </c>
      <c r="E30" s="6"/>
      <c r="F30" s="37">
        <v>4640.22</v>
      </c>
      <c r="G30" s="18"/>
      <c r="H30" s="16">
        <f t="shared" si="1"/>
        <v>14541.699999999997</v>
      </c>
    </row>
    <row r="31" spans="1:8" ht="14.25">
      <c r="A31" s="13" t="s">
        <v>67</v>
      </c>
      <c r="B31" s="13" t="s">
        <v>71</v>
      </c>
      <c r="C31" s="6" t="s">
        <v>189</v>
      </c>
      <c r="D31" s="16">
        <v>6819.31</v>
      </c>
      <c r="E31" s="6"/>
      <c r="F31" s="37"/>
      <c r="G31" s="15">
        <v>2830.03</v>
      </c>
      <c r="H31" s="16">
        <f t="shared" si="1"/>
        <v>9649.34</v>
      </c>
    </row>
    <row r="32" spans="1:8" ht="14.25">
      <c r="A32" s="13" t="s">
        <v>70</v>
      </c>
      <c r="B32" s="13" t="s">
        <v>74</v>
      </c>
      <c r="C32" s="6" t="s">
        <v>190</v>
      </c>
      <c r="D32" s="16">
        <v>12585.77</v>
      </c>
      <c r="E32" s="6"/>
      <c r="F32" s="37"/>
      <c r="G32" s="47">
        <v>2842.7</v>
      </c>
      <c r="H32" s="16">
        <f t="shared" si="1"/>
        <v>15428.470000000001</v>
      </c>
    </row>
    <row r="33" spans="1:8" ht="15" thickBot="1">
      <c r="A33" s="13" t="s">
        <v>73</v>
      </c>
      <c r="B33" s="21" t="s">
        <v>77</v>
      </c>
      <c r="C33" s="22" t="s">
        <v>78</v>
      </c>
      <c r="D33" s="23">
        <v>3515</v>
      </c>
      <c r="E33" s="22"/>
      <c r="F33" s="39">
        <v>1442.1</v>
      </c>
      <c r="G33" s="24"/>
      <c r="H33" s="23">
        <f t="shared" si="1"/>
        <v>2072.9</v>
      </c>
    </row>
    <row r="34" spans="1:8" ht="15.75" thickBot="1">
      <c r="A34" s="40"/>
      <c r="B34" s="64"/>
      <c r="C34" s="42" t="s">
        <v>79</v>
      </c>
      <c r="D34" s="43">
        <f>SUM(D28:D33)</f>
        <v>152265.13999999998</v>
      </c>
      <c r="E34" s="43"/>
      <c r="F34" s="44"/>
      <c r="G34" s="44"/>
      <c r="H34" s="45">
        <f>SUM(H28:H33)</f>
        <v>158413.58</v>
      </c>
    </row>
    <row r="35" spans="1:8" ht="14.25">
      <c r="A35" s="13" t="s">
        <v>76</v>
      </c>
      <c r="B35" s="13" t="s">
        <v>81</v>
      </c>
      <c r="C35" s="6" t="s">
        <v>82</v>
      </c>
      <c r="D35" s="16">
        <v>340</v>
      </c>
      <c r="E35" s="6"/>
      <c r="F35" s="15"/>
      <c r="G35" s="15"/>
      <c r="H35" s="16">
        <f>D35-E35-F35+G35</f>
        <v>340</v>
      </c>
    </row>
    <row r="36" spans="1:8" ht="14.25">
      <c r="A36" s="13" t="s">
        <v>80</v>
      </c>
      <c r="B36" s="13" t="s">
        <v>84</v>
      </c>
      <c r="C36" s="6" t="s">
        <v>85</v>
      </c>
      <c r="D36" s="16">
        <v>0</v>
      </c>
      <c r="E36" s="6"/>
      <c r="F36" s="15"/>
      <c r="G36" s="15"/>
      <c r="H36" s="16">
        <v>0</v>
      </c>
    </row>
    <row r="37" spans="1:8" ht="14.25">
      <c r="A37" s="13" t="s">
        <v>83</v>
      </c>
      <c r="B37" s="13" t="s">
        <v>87</v>
      </c>
      <c r="C37" s="6" t="s">
        <v>88</v>
      </c>
      <c r="D37" s="16">
        <v>1676.97</v>
      </c>
      <c r="E37" s="6"/>
      <c r="F37" s="15"/>
      <c r="G37" s="15"/>
      <c r="H37" s="16">
        <f>D37-E37-F37+G37</f>
        <v>1676.97</v>
      </c>
    </row>
    <row r="38" spans="1:8" ht="14.25">
      <c r="A38" s="13" t="s">
        <v>86</v>
      </c>
      <c r="B38" s="13" t="s">
        <v>90</v>
      </c>
      <c r="C38" s="6" t="s">
        <v>91</v>
      </c>
      <c r="D38" s="16">
        <v>25490.25</v>
      </c>
      <c r="E38" s="6"/>
      <c r="F38" s="15"/>
      <c r="G38" s="15"/>
      <c r="H38" s="16">
        <f>D38-E38-F38+G38</f>
        <v>25490.25</v>
      </c>
    </row>
    <row r="39" spans="1:8" ht="14.25">
      <c r="A39" s="13" t="s">
        <v>89</v>
      </c>
      <c r="B39" s="13" t="s">
        <v>93</v>
      </c>
      <c r="C39" s="6" t="s">
        <v>94</v>
      </c>
      <c r="D39" s="16">
        <v>93531</v>
      </c>
      <c r="E39" s="6"/>
      <c r="F39" s="15"/>
      <c r="G39" s="15"/>
      <c r="H39" s="16">
        <f>D39-E39-F39+G39</f>
        <v>93531</v>
      </c>
    </row>
    <row r="40" spans="1:8" ht="14.25">
      <c r="A40" s="13" t="s">
        <v>92</v>
      </c>
      <c r="B40" s="13" t="s">
        <v>96</v>
      </c>
      <c r="C40" s="6" t="s">
        <v>97</v>
      </c>
      <c r="D40" s="16">
        <v>1326265.91</v>
      </c>
      <c r="E40" s="6"/>
      <c r="F40" s="18"/>
      <c r="G40" s="15"/>
      <c r="H40" s="16">
        <f>(D40-E40-F40+G40)</f>
        <v>1326265.91</v>
      </c>
    </row>
    <row r="41" spans="1:8" ht="14.25">
      <c r="A41" s="13" t="s">
        <v>95</v>
      </c>
      <c r="B41" s="13" t="s">
        <v>99</v>
      </c>
      <c r="C41" s="6" t="s">
        <v>100</v>
      </c>
      <c r="D41" s="16">
        <v>0</v>
      </c>
      <c r="E41" s="6"/>
      <c r="F41" s="15"/>
      <c r="G41" s="15"/>
      <c r="H41" s="16">
        <f>(D41-E41-F41+G41)</f>
        <v>0</v>
      </c>
    </row>
    <row r="42" spans="1:8" ht="14.25">
      <c r="A42" s="13" t="s">
        <v>98</v>
      </c>
      <c r="B42" s="13" t="s">
        <v>102</v>
      </c>
      <c r="C42" s="6" t="s">
        <v>103</v>
      </c>
      <c r="D42" s="16">
        <v>50.28</v>
      </c>
      <c r="E42" s="6"/>
      <c r="F42" s="18"/>
      <c r="G42" s="18"/>
      <c r="H42" s="16">
        <f aca="true" t="shared" si="2" ref="H42:H64">D42-E42-F42+G42</f>
        <v>50.28</v>
      </c>
    </row>
    <row r="43" spans="1:8" ht="14.25">
      <c r="A43" s="13" t="s">
        <v>101</v>
      </c>
      <c r="B43" s="13" t="s">
        <v>105</v>
      </c>
      <c r="C43" s="6" t="s">
        <v>106</v>
      </c>
      <c r="D43" s="16">
        <v>28758.68</v>
      </c>
      <c r="E43" s="6"/>
      <c r="F43" s="15"/>
      <c r="G43" s="15"/>
      <c r="H43" s="16">
        <f t="shared" si="2"/>
        <v>28758.68</v>
      </c>
    </row>
    <row r="44" spans="1:8" ht="14.25">
      <c r="A44" s="13" t="s">
        <v>104</v>
      </c>
      <c r="B44" s="13" t="s">
        <v>108</v>
      </c>
      <c r="C44" s="6" t="s">
        <v>109</v>
      </c>
      <c r="D44" s="16">
        <v>440</v>
      </c>
      <c r="E44" s="6"/>
      <c r="F44" s="15"/>
      <c r="G44" s="15"/>
      <c r="H44" s="16">
        <f t="shared" si="2"/>
        <v>440</v>
      </c>
    </row>
    <row r="45" spans="1:8" ht="14.25">
      <c r="A45" s="13" t="s">
        <v>107</v>
      </c>
      <c r="B45" s="13" t="s">
        <v>111</v>
      </c>
      <c r="C45" s="6" t="s">
        <v>112</v>
      </c>
      <c r="D45" s="16">
        <v>402.49</v>
      </c>
      <c r="E45" s="6"/>
      <c r="F45" s="46"/>
      <c r="G45" s="18"/>
      <c r="H45" s="16">
        <f t="shared" si="2"/>
        <v>402.49</v>
      </c>
    </row>
    <row r="46" spans="1:8" ht="14.25">
      <c r="A46" s="13" t="s">
        <v>110</v>
      </c>
      <c r="B46" s="13" t="s">
        <v>114</v>
      </c>
      <c r="C46" s="6" t="s">
        <v>198</v>
      </c>
      <c r="D46" s="16">
        <v>176</v>
      </c>
      <c r="E46" s="6"/>
      <c r="F46" s="18"/>
      <c r="G46" s="18"/>
      <c r="H46" s="16">
        <f t="shared" si="2"/>
        <v>176</v>
      </c>
    </row>
    <row r="47" spans="1:8" ht="14.25">
      <c r="A47" s="13" t="s">
        <v>113</v>
      </c>
      <c r="B47" s="13" t="s">
        <v>117</v>
      </c>
      <c r="C47" s="6" t="s">
        <v>199</v>
      </c>
      <c r="D47" s="16">
        <v>15393.73</v>
      </c>
      <c r="E47" s="6"/>
      <c r="F47" s="15"/>
      <c r="G47" s="15"/>
      <c r="H47" s="16">
        <f t="shared" si="2"/>
        <v>15393.73</v>
      </c>
    </row>
    <row r="48" spans="1:8" ht="14.25">
      <c r="A48" s="13" t="s">
        <v>116</v>
      </c>
      <c r="B48" s="13" t="s">
        <v>120</v>
      </c>
      <c r="C48" s="6" t="s">
        <v>121</v>
      </c>
      <c r="D48" s="16">
        <v>624.94</v>
      </c>
      <c r="E48" s="6"/>
      <c r="F48" s="15"/>
      <c r="G48" s="15"/>
      <c r="H48" s="16">
        <f t="shared" si="2"/>
        <v>624.94</v>
      </c>
    </row>
    <row r="49" spans="1:8" ht="14.25">
      <c r="A49" s="13" t="s">
        <v>119</v>
      </c>
      <c r="B49" s="13" t="s">
        <v>123</v>
      </c>
      <c r="C49" s="6" t="s">
        <v>124</v>
      </c>
      <c r="D49" s="16">
        <v>0</v>
      </c>
      <c r="E49" s="6"/>
      <c r="F49" s="15"/>
      <c r="G49" s="15"/>
      <c r="H49" s="16">
        <f t="shared" si="2"/>
        <v>0</v>
      </c>
    </row>
    <row r="50" spans="1:8" ht="14.25">
      <c r="A50" s="13" t="s">
        <v>122</v>
      </c>
      <c r="B50" s="13" t="s">
        <v>179</v>
      </c>
      <c r="C50" s="6" t="s">
        <v>194</v>
      </c>
      <c r="D50" s="16">
        <v>38174.69</v>
      </c>
      <c r="E50" s="6"/>
      <c r="F50" s="15"/>
      <c r="G50" s="15"/>
      <c r="H50" s="16">
        <f t="shared" si="2"/>
        <v>38174.69</v>
      </c>
    </row>
    <row r="51" spans="1:8" ht="14.25">
      <c r="A51" s="13" t="s">
        <v>125</v>
      </c>
      <c r="B51" s="13" t="s">
        <v>126</v>
      </c>
      <c r="C51" s="6" t="s">
        <v>127</v>
      </c>
      <c r="D51" s="16">
        <v>184776.8</v>
      </c>
      <c r="E51" s="6"/>
      <c r="F51" s="18"/>
      <c r="G51" s="18"/>
      <c r="H51" s="16">
        <f t="shared" si="2"/>
        <v>184776.8</v>
      </c>
    </row>
    <row r="52" spans="1:8" ht="14.25">
      <c r="A52" s="13" t="s">
        <v>128</v>
      </c>
      <c r="B52" s="13" t="s">
        <v>129</v>
      </c>
      <c r="C52" s="6" t="s">
        <v>191</v>
      </c>
      <c r="D52" s="16">
        <v>3313.56</v>
      </c>
      <c r="E52" s="6"/>
      <c r="F52" s="18"/>
      <c r="G52" s="18"/>
      <c r="H52" s="16">
        <f t="shared" si="2"/>
        <v>3313.56</v>
      </c>
    </row>
    <row r="53" spans="1:8" ht="14.25">
      <c r="A53" s="13" t="s">
        <v>131</v>
      </c>
      <c r="B53" s="13" t="s">
        <v>132</v>
      </c>
      <c r="C53" s="6" t="s">
        <v>192</v>
      </c>
      <c r="D53" s="16">
        <v>605850.63</v>
      </c>
      <c r="E53" s="6"/>
      <c r="F53" s="47"/>
      <c r="G53" s="18"/>
      <c r="H53" s="16">
        <f t="shared" si="2"/>
        <v>605850.63</v>
      </c>
    </row>
    <row r="54" spans="1:8" ht="14.25">
      <c r="A54" s="13" t="s">
        <v>134</v>
      </c>
      <c r="B54" s="13" t="s">
        <v>135</v>
      </c>
      <c r="C54" s="6" t="s">
        <v>201</v>
      </c>
      <c r="D54" s="16">
        <v>57181.02</v>
      </c>
      <c r="E54" s="16"/>
      <c r="F54" s="18"/>
      <c r="G54" s="15"/>
      <c r="H54" s="16">
        <f t="shared" si="2"/>
        <v>57181.02</v>
      </c>
    </row>
    <row r="55" spans="1:8" ht="14.25">
      <c r="A55" s="13" t="s">
        <v>137</v>
      </c>
      <c r="B55" s="13" t="s">
        <v>138</v>
      </c>
      <c r="C55" s="6" t="s">
        <v>139</v>
      </c>
      <c r="D55" s="16">
        <v>84360.39</v>
      </c>
      <c r="E55" s="16"/>
      <c r="F55" s="18"/>
      <c r="G55" s="15"/>
      <c r="H55" s="16">
        <f t="shared" si="2"/>
        <v>84360.39</v>
      </c>
    </row>
    <row r="56" spans="1:8" ht="14.25">
      <c r="A56" s="13" t="s">
        <v>140</v>
      </c>
      <c r="B56" s="13" t="s">
        <v>147</v>
      </c>
      <c r="C56" s="6" t="s">
        <v>148</v>
      </c>
      <c r="D56" s="16">
        <v>78139.04</v>
      </c>
      <c r="E56" s="6"/>
      <c r="F56" s="18"/>
      <c r="G56" s="48"/>
      <c r="H56" s="16">
        <f t="shared" si="2"/>
        <v>78139.04</v>
      </c>
    </row>
    <row r="57" spans="1:8" ht="14.25">
      <c r="A57" s="13" t="s">
        <v>143</v>
      </c>
      <c r="B57" s="13" t="s">
        <v>150</v>
      </c>
      <c r="C57" s="6" t="s">
        <v>202</v>
      </c>
      <c r="D57" s="16">
        <v>1685437.34</v>
      </c>
      <c r="E57" s="6"/>
      <c r="F57" s="24">
        <v>3399.79</v>
      </c>
      <c r="G57" s="24">
        <v>574.53</v>
      </c>
      <c r="H57" s="16">
        <f t="shared" si="2"/>
        <v>1682612.08</v>
      </c>
    </row>
    <row r="58" spans="1:8" ht="14.25">
      <c r="A58" s="13" t="s">
        <v>146</v>
      </c>
      <c r="B58" s="21" t="s">
        <v>153</v>
      </c>
      <c r="C58" s="22" t="s">
        <v>154</v>
      </c>
      <c r="D58" s="23">
        <v>0</v>
      </c>
      <c r="E58" s="22"/>
      <c r="F58" s="24"/>
      <c r="G58" s="24"/>
      <c r="H58" s="16">
        <v>0</v>
      </c>
    </row>
    <row r="59" spans="1:8" ht="14.25">
      <c r="A59" s="13" t="s">
        <v>149</v>
      </c>
      <c r="B59" s="21" t="s">
        <v>156</v>
      </c>
      <c r="C59" s="22" t="s">
        <v>157</v>
      </c>
      <c r="D59" s="23"/>
      <c r="E59" s="22"/>
      <c r="F59" s="49"/>
      <c r="G59" s="24">
        <v>498.12</v>
      </c>
      <c r="H59" s="16">
        <f t="shared" si="2"/>
        <v>498.12</v>
      </c>
    </row>
    <row r="60" spans="1:8" ht="14.25">
      <c r="A60" s="13" t="s">
        <v>152</v>
      </c>
      <c r="B60" s="21" t="s">
        <v>159</v>
      </c>
      <c r="C60" s="22" t="s">
        <v>160</v>
      </c>
      <c r="D60" s="23">
        <v>26962.32</v>
      </c>
      <c r="E60" s="22"/>
      <c r="F60" s="49"/>
      <c r="G60" s="24"/>
      <c r="H60" s="16">
        <f t="shared" si="2"/>
        <v>26962.32</v>
      </c>
    </row>
    <row r="61" spans="1:8" ht="14.25">
      <c r="A61" s="13" t="s">
        <v>155</v>
      </c>
      <c r="B61" s="13" t="s">
        <v>162</v>
      </c>
      <c r="C61" s="6" t="s">
        <v>203</v>
      </c>
      <c r="D61" s="16">
        <v>3033.31</v>
      </c>
      <c r="E61" s="6"/>
      <c r="F61" s="15"/>
      <c r="G61" s="24"/>
      <c r="H61" s="16">
        <f t="shared" si="2"/>
        <v>3033.31</v>
      </c>
    </row>
    <row r="62" spans="1:8" ht="14.25">
      <c r="A62" s="13" t="s">
        <v>158</v>
      </c>
      <c r="B62" s="13" t="s">
        <v>165</v>
      </c>
      <c r="C62" s="6" t="s">
        <v>166</v>
      </c>
      <c r="D62" s="16">
        <v>68232.38</v>
      </c>
      <c r="E62" s="6"/>
      <c r="F62" s="49"/>
      <c r="G62" s="24"/>
      <c r="H62" s="16">
        <f t="shared" si="2"/>
        <v>68232.38</v>
      </c>
    </row>
    <row r="63" spans="1:8" ht="14.25">
      <c r="A63" s="13" t="s">
        <v>161</v>
      </c>
      <c r="B63" s="13" t="s">
        <v>168</v>
      </c>
      <c r="C63" s="6" t="s">
        <v>169</v>
      </c>
      <c r="D63" s="16">
        <v>27359.41</v>
      </c>
      <c r="E63" s="6"/>
      <c r="F63" s="24"/>
      <c r="G63" s="24"/>
      <c r="H63" s="16">
        <f t="shared" si="2"/>
        <v>27359.41</v>
      </c>
    </row>
    <row r="64" spans="1:8" ht="15" thickBot="1">
      <c r="A64" s="13" t="s">
        <v>164</v>
      </c>
      <c r="B64" s="50" t="s">
        <v>171</v>
      </c>
      <c r="C64" s="51" t="s">
        <v>172</v>
      </c>
      <c r="D64" s="35">
        <v>0</v>
      </c>
      <c r="E64" s="51"/>
      <c r="F64" s="52"/>
      <c r="G64" s="24"/>
      <c r="H64" s="53">
        <f t="shared" si="2"/>
        <v>0</v>
      </c>
    </row>
    <row r="65" spans="1:8" ht="15.75" thickBot="1">
      <c r="A65" s="13"/>
      <c r="B65" s="27"/>
      <c r="C65" s="28" t="s">
        <v>173</v>
      </c>
      <c r="D65" s="54">
        <f>SUM(D40:D64)+SUM(D35:D39)</f>
        <v>4355971.14</v>
      </c>
      <c r="E65" s="43"/>
      <c r="F65" s="44">
        <f>SUM(F40:F64)+SUM(F35:F39)</f>
        <v>3399.79</v>
      </c>
      <c r="G65" s="44">
        <f>SUM(G40:G64)+SUM(G35:G39)</f>
        <v>1072.65</v>
      </c>
      <c r="H65" s="29">
        <f>SUM(H40:H64)+SUM(H35:H39)</f>
        <v>4353644</v>
      </c>
    </row>
    <row r="66" spans="1:8" ht="14.25">
      <c r="A66" s="13" t="s">
        <v>167</v>
      </c>
      <c r="B66" s="31" t="s">
        <v>175</v>
      </c>
      <c r="C66" s="33" t="s">
        <v>176</v>
      </c>
      <c r="D66" s="16"/>
      <c r="E66" s="33"/>
      <c r="F66" s="34"/>
      <c r="G66" s="34"/>
      <c r="H66" s="35"/>
    </row>
    <row r="67" spans="1:8" ht="14.25">
      <c r="A67" s="13"/>
      <c r="B67" s="13"/>
      <c r="C67" s="6" t="s">
        <v>177</v>
      </c>
      <c r="D67" s="16"/>
      <c r="E67" s="6"/>
      <c r="F67" s="15"/>
      <c r="G67" s="15"/>
      <c r="H67" s="16"/>
    </row>
    <row r="68" spans="1:8" ht="15.75" thickBot="1">
      <c r="A68" s="13"/>
      <c r="B68" s="13"/>
      <c r="C68" s="59" t="s">
        <v>183</v>
      </c>
      <c r="D68" s="55">
        <f>D65+D34</f>
        <v>4508236.279999999</v>
      </c>
      <c r="E68" s="23"/>
      <c r="F68" s="56">
        <f>F65+F34</f>
        <v>3399.79</v>
      </c>
      <c r="G68" s="56">
        <f>G65+G34</f>
        <v>1072.65</v>
      </c>
      <c r="H68" s="55">
        <f>H65+H34</f>
        <v>4512057.58</v>
      </c>
    </row>
    <row r="69" spans="1:8" ht="15.75" thickBot="1">
      <c r="A69" s="13"/>
      <c r="B69" s="13"/>
      <c r="C69" s="57" t="s">
        <v>184</v>
      </c>
      <c r="D69" s="7"/>
      <c r="E69" s="6"/>
      <c r="F69" s="6"/>
      <c r="G69" s="58"/>
      <c r="H69" s="29">
        <f>H26-H68</f>
        <v>20026.979999999516</v>
      </c>
    </row>
  </sheetData>
  <mergeCells count="3">
    <mergeCell ref="A1:H1"/>
    <mergeCell ref="A2:H2"/>
    <mergeCell ref="E5:F5"/>
  </mergeCells>
  <printOptions/>
  <pageMargins left="0.75" right="0.75" top="1" bottom="1" header="0.4921259845" footer="0.4921259845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C4">
      <selection activeCell="N38" sqref="N38"/>
    </sheetView>
  </sheetViews>
  <sheetFormatPr defaultColWidth="11.421875" defaultRowHeight="12.75"/>
  <cols>
    <col min="1" max="1" width="5.28125" style="0" customWidth="1"/>
    <col min="3" max="3" width="53.57421875" style="0" customWidth="1"/>
    <col min="4" max="4" width="14.28125" style="0" customWidth="1"/>
    <col min="5" max="5" width="9.7109375" style="0" customWidth="1"/>
    <col min="6" max="6" width="15.8515625" style="0" customWidth="1"/>
    <col min="7" max="7" width="2.421875" style="0" customWidth="1"/>
    <col min="8" max="8" width="15.421875" style="0" customWidth="1"/>
    <col min="9" max="9" width="2.57421875" style="0" customWidth="1"/>
    <col min="10" max="10" width="17.00390625" style="0" customWidth="1"/>
    <col min="11" max="11" width="0.42578125" style="0" customWidth="1"/>
  </cols>
  <sheetData>
    <row r="1" spans="1:10" ht="15.75">
      <c r="A1" s="112" t="s">
        <v>224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>
      <c r="A2" s="113" t="s">
        <v>223</v>
      </c>
      <c r="B2" s="114"/>
      <c r="C2" s="114"/>
      <c r="D2" s="62"/>
      <c r="E2" s="60"/>
      <c r="F2" s="65"/>
      <c r="G2" s="65"/>
      <c r="H2" s="63"/>
      <c r="I2" s="63"/>
      <c r="J2" s="60"/>
    </row>
    <row r="3" spans="1:10" ht="18" customHeight="1">
      <c r="A3" s="6"/>
      <c r="B3" s="7"/>
      <c r="C3" s="6"/>
      <c r="D3" s="7"/>
      <c r="E3" s="111" t="s">
        <v>1</v>
      </c>
      <c r="F3" s="111"/>
      <c r="G3" s="7"/>
      <c r="H3" s="7"/>
      <c r="I3" s="7"/>
      <c r="J3" s="7"/>
    </row>
    <row r="4" spans="1:10" ht="74.25" customHeight="1">
      <c r="A4" s="8" t="s">
        <v>2</v>
      </c>
      <c r="B4" s="8" t="s">
        <v>3</v>
      </c>
      <c r="C4" s="9" t="s">
        <v>4</v>
      </c>
      <c r="D4" s="67" t="s">
        <v>5</v>
      </c>
      <c r="E4" s="66" t="s">
        <v>211</v>
      </c>
      <c r="F4" s="67" t="s">
        <v>7</v>
      </c>
      <c r="G4" s="67"/>
      <c r="H4" s="67" t="s">
        <v>8</v>
      </c>
      <c r="I4" s="8"/>
      <c r="J4" s="67" t="s">
        <v>9</v>
      </c>
    </row>
    <row r="5" spans="1:10" ht="14.25">
      <c r="A5" s="6"/>
      <c r="B5" s="6"/>
      <c r="C5" s="6"/>
      <c r="D5" s="15" t="s">
        <v>212</v>
      </c>
      <c r="E5" s="15" t="s">
        <v>212</v>
      </c>
      <c r="F5" s="15" t="s">
        <v>212</v>
      </c>
      <c r="G5" s="15"/>
      <c r="H5" s="15" t="s">
        <v>212</v>
      </c>
      <c r="I5" s="15"/>
      <c r="J5" s="15" t="s">
        <v>212</v>
      </c>
    </row>
    <row r="6" spans="1:10" ht="15">
      <c r="A6" s="10"/>
      <c r="B6" s="11" t="s">
        <v>11</v>
      </c>
      <c r="C6" s="11" t="s">
        <v>12</v>
      </c>
      <c r="D6" s="11" t="s">
        <v>13</v>
      </c>
      <c r="E6" s="11" t="s">
        <v>14</v>
      </c>
      <c r="F6" s="12" t="s">
        <v>15</v>
      </c>
      <c r="G6" s="12"/>
      <c r="H6" s="11" t="s">
        <v>16</v>
      </c>
      <c r="I6" s="11"/>
      <c r="J6" s="11" t="s">
        <v>17</v>
      </c>
    </row>
    <row r="7" spans="1:10" ht="15">
      <c r="A7" s="13" t="s">
        <v>11</v>
      </c>
      <c r="B7" s="6"/>
      <c r="C7" s="14" t="s">
        <v>18</v>
      </c>
      <c r="D7" s="6"/>
      <c r="E7" s="6"/>
      <c r="F7" s="69"/>
      <c r="G7" s="69"/>
      <c r="H7" s="69"/>
      <c r="I7" s="15"/>
      <c r="J7" s="6"/>
    </row>
    <row r="8" spans="1:10" ht="14.25">
      <c r="A8" s="13" t="s">
        <v>12</v>
      </c>
      <c r="B8" s="13" t="s">
        <v>19</v>
      </c>
      <c r="C8" s="6" t="s">
        <v>193</v>
      </c>
      <c r="D8" s="16">
        <v>13001.16</v>
      </c>
      <c r="E8" s="6"/>
      <c r="F8" s="69"/>
      <c r="G8" s="69"/>
      <c r="H8" s="69"/>
      <c r="I8" s="15"/>
      <c r="J8" s="16">
        <f>D8-E8-F8+H8</f>
        <v>13001.16</v>
      </c>
    </row>
    <row r="9" spans="1:10" ht="14.25">
      <c r="A9" s="13" t="s">
        <v>13</v>
      </c>
      <c r="B9" s="13" t="s">
        <v>21</v>
      </c>
      <c r="C9" s="6" t="s">
        <v>22</v>
      </c>
      <c r="D9" s="17"/>
      <c r="E9" s="6"/>
      <c r="F9" s="69"/>
      <c r="G9" s="69"/>
      <c r="H9" s="70"/>
      <c r="I9" s="18"/>
      <c r="J9" s="16"/>
    </row>
    <row r="10" spans="1:10" ht="16.5">
      <c r="A10" s="13" t="s">
        <v>14</v>
      </c>
      <c r="B10" s="6"/>
      <c r="C10" s="6" t="s">
        <v>23</v>
      </c>
      <c r="D10" s="16">
        <v>3440791.98</v>
      </c>
      <c r="E10" s="6"/>
      <c r="F10" s="70">
        <v>200213.8</v>
      </c>
      <c r="G10" s="77" t="s">
        <v>213</v>
      </c>
      <c r="H10" s="70"/>
      <c r="I10" s="18"/>
      <c r="J10" s="16">
        <f aca="true" t="shared" si="0" ref="J10:J20">D10-E10-F10+H10</f>
        <v>3240578.18</v>
      </c>
    </row>
    <row r="11" spans="1:10" ht="14.25">
      <c r="A11" s="13" t="s">
        <v>15</v>
      </c>
      <c r="B11" s="6"/>
      <c r="C11" s="6" t="s">
        <v>181</v>
      </c>
      <c r="D11" s="16">
        <v>2934.7</v>
      </c>
      <c r="E11" s="6"/>
      <c r="F11" s="69"/>
      <c r="G11" s="69"/>
      <c r="H11" s="69"/>
      <c r="I11" s="15"/>
      <c r="J11" s="16">
        <f t="shared" si="0"/>
        <v>2934.7</v>
      </c>
    </row>
    <row r="12" spans="1:10" ht="14.25">
      <c r="A12" s="13" t="s">
        <v>16</v>
      </c>
      <c r="B12" s="6"/>
      <c r="C12" s="6" t="s">
        <v>24</v>
      </c>
      <c r="D12" s="16">
        <v>9061.8</v>
      </c>
      <c r="E12" s="6"/>
      <c r="F12" s="69"/>
      <c r="G12" s="69"/>
      <c r="H12" s="69"/>
      <c r="I12" s="15"/>
      <c r="J12" s="16">
        <f t="shared" si="0"/>
        <v>9061.8</v>
      </c>
    </row>
    <row r="13" spans="1:10" ht="14.25">
      <c r="A13" s="13" t="s">
        <v>17</v>
      </c>
      <c r="B13" s="13" t="s">
        <v>25</v>
      </c>
      <c r="C13" s="6" t="s">
        <v>26</v>
      </c>
      <c r="D13" s="16">
        <v>32351.14</v>
      </c>
      <c r="E13" s="6"/>
      <c r="F13" s="70"/>
      <c r="G13" s="70"/>
      <c r="H13" s="70"/>
      <c r="I13" s="18"/>
      <c r="J13" s="16">
        <f t="shared" si="0"/>
        <v>32351.14</v>
      </c>
    </row>
    <row r="14" spans="1:10" ht="14.25">
      <c r="A14" s="13" t="s">
        <v>27</v>
      </c>
      <c r="B14" s="13" t="s">
        <v>28</v>
      </c>
      <c r="C14" s="6" t="s">
        <v>29</v>
      </c>
      <c r="D14" s="16">
        <v>57048.64</v>
      </c>
      <c r="E14" s="7"/>
      <c r="F14" s="71"/>
      <c r="G14" s="71"/>
      <c r="H14" s="71"/>
      <c r="I14" s="19"/>
      <c r="J14" s="16">
        <f t="shared" si="0"/>
        <v>57048.64</v>
      </c>
    </row>
    <row r="15" spans="1:10" ht="14.25">
      <c r="A15" s="13" t="s">
        <v>30</v>
      </c>
      <c r="B15" s="13" t="s">
        <v>31</v>
      </c>
      <c r="C15" s="6" t="s">
        <v>204</v>
      </c>
      <c r="D15" s="16">
        <v>66009.38</v>
      </c>
      <c r="E15" s="6"/>
      <c r="F15" s="69"/>
      <c r="G15" s="69"/>
      <c r="H15" s="69"/>
      <c r="I15" s="15"/>
      <c r="J15" s="16">
        <f t="shared" si="0"/>
        <v>66009.38</v>
      </c>
    </row>
    <row r="16" spans="1:10" ht="16.5">
      <c r="A16" s="13" t="s">
        <v>33</v>
      </c>
      <c r="B16" s="13" t="s">
        <v>37</v>
      </c>
      <c r="C16" s="6" t="s">
        <v>186</v>
      </c>
      <c r="D16" s="16">
        <v>478639.17</v>
      </c>
      <c r="E16" s="6"/>
      <c r="F16" s="72">
        <v>107308.24</v>
      </c>
      <c r="G16" s="78" t="s">
        <v>214</v>
      </c>
      <c r="H16" s="70">
        <v>137827.92</v>
      </c>
      <c r="I16" s="79" t="s">
        <v>215</v>
      </c>
      <c r="J16" s="16">
        <f t="shared" si="0"/>
        <v>509158.85</v>
      </c>
    </row>
    <row r="17" spans="1:10" ht="14.25">
      <c r="A17" s="13" t="s">
        <v>36</v>
      </c>
      <c r="B17" s="13" t="s">
        <v>40</v>
      </c>
      <c r="C17" s="6" t="s">
        <v>210</v>
      </c>
      <c r="D17" s="16">
        <v>244601.46</v>
      </c>
      <c r="E17" s="6"/>
      <c r="F17" s="70"/>
      <c r="G17" s="70"/>
      <c r="H17" s="70"/>
      <c r="I17" s="18"/>
      <c r="J17" s="16">
        <f t="shared" si="0"/>
        <v>244601.46</v>
      </c>
    </row>
    <row r="18" spans="1:10" ht="15">
      <c r="A18" s="13" t="s">
        <v>39</v>
      </c>
      <c r="B18" s="13" t="s">
        <v>43</v>
      </c>
      <c r="C18" s="6" t="s">
        <v>200</v>
      </c>
      <c r="D18" s="16">
        <v>62656.66</v>
      </c>
      <c r="E18" s="11"/>
      <c r="F18" s="73"/>
      <c r="G18" s="73"/>
      <c r="H18" s="73"/>
      <c r="I18" s="20"/>
      <c r="J18" s="16">
        <f t="shared" si="0"/>
        <v>62656.66</v>
      </c>
    </row>
    <row r="19" spans="1:10" ht="15">
      <c r="A19" s="13" t="s">
        <v>42</v>
      </c>
      <c r="B19" s="13" t="s">
        <v>206</v>
      </c>
      <c r="C19" s="6" t="s">
        <v>207</v>
      </c>
      <c r="D19" s="16">
        <v>71394.9</v>
      </c>
      <c r="E19" s="11"/>
      <c r="F19" s="73"/>
      <c r="G19" s="73"/>
      <c r="H19" s="73"/>
      <c r="I19" s="20"/>
      <c r="J19" s="16">
        <f t="shared" si="0"/>
        <v>71394.9</v>
      </c>
    </row>
    <row r="20" spans="1:10" ht="14.25">
      <c r="A20" s="13" t="s">
        <v>45</v>
      </c>
      <c r="B20" s="13" t="s">
        <v>46</v>
      </c>
      <c r="C20" s="6" t="s">
        <v>47</v>
      </c>
      <c r="D20" s="16">
        <v>478.98</v>
      </c>
      <c r="E20" s="6"/>
      <c r="F20" s="70"/>
      <c r="G20" s="70"/>
      <c r="H20" s="69"/>
      <c r="I20" s="15"/>
      <c r="J20" s="16">
        <f t="shared" si="0"/>
        <v>478.98</v>
      </c>
    </row>
    <row r="21" spans="1:10" ht="14.25">
      <c r="A21" s="13" t="s">
        <v>48</v>
      </c>
      <c r="B21" s="13" t="s">
        <v>49</v>
      </c>
      <c r="C21" s="6" t="s">
        <v>50</v>
      </c>
      <c r="D21" s="16"/>
      <c r="E21" s="6"/>
      <c r="F21" s="70"/>
      <c r="G21" s="70"/>
      <c r="H21" s="69"/>
      <c r="I21" s="15"/>
      <c r="J21" s="16"/>
    </row>
    <row r="22" spans="1:10" ht="14.25">
      <c r="A22" s="13" t="s">
        <v>51</v>
      </c>
      <c r="B22" s="13" t="s">
        <v>52</v>
      </c>
      <c r="C22" s="6" t="s">
        <v>222</v>
      </c>
      <c r="D22" s="16">
        <v>55919.19</v>
      </c>
      <c r="E22" s="6"/>
      <c r="F22" s="70"/>
      <c r="G22" s="70"/>
      <c r="H22" s="69"/>
      <c r="I22" s="15"/>
      <c r="J22" s="16">
        <f>D22-E22-F22+H22</f>
        <v>55919.19</v>
      </c>
    </row>
    <row r="23" spans="1:10" ht="14.25">
      <c r="A23" s="13"/>
      <c r="B23" s="13" t="s">
        <v>196</v>
      </c>
      <c r="C23" s="6" t="s">
        <v>187</v>
      </c>
      <c r="D23" s="16"/>
      <c r="E23" s="6"/>
      <c r="F23" s="70"/>
      <c r="G23" s="70"/>
      <c r="H23" s="69"/>
      <c r="I23" s="15"/>
      <c r="J23" s="16"/>
    </row>
    <row r="24" spans="1:10" ht="15" thickBot="1">
      <c r="A24" s="13" t="s">
        <v>56</v>
      </c>
      <c r="B24" s="21" t="s">
        <v>57</v>
      </c>
      <c r="C24" s="22" t="s">
        <v>58</v>
      </c>
      <c r="D24" s="23">
        <v>100906.25</v>
      </c>
      <c r="E24" s="22"/>
      <c r="F24" s="74"/>
      <c r="G24" s="75"/>
      <c r="H24" s="76"/>
      <c r="I24" s="25"/>
      <c r="J24" s="16">
        <f>D24-E24-F24+H24</f>
        <v>100906.25</v>
      </c>
    </row>
    <row r="25" spans="1:10" ht="15.75" thickBot="1">
      <c r="A25" s="42"/>
      <c r="B25" s="97"/>
      <c r="C25" s="97" t="s">
        <v>59</v>
      </c>
      <c r="D25" s="54">
        <f>SUM(D8:D24)-D9</f>
        <v>4635795.410000002</v>
      </c>
      <c r="E25" s="97"/>
      <c r="F25" s="89">
        <f>SUM(F7:F24)</f>
        <v>307522.04</v>
      </c>
      <c r="G25" s="89"/>
      <c r="H25" s="89">
        <f>SUM(H7:H24)</f>
        <v>137827.92</v>
      </c>
      <c r="I25" s="44"/>
      <c r="J25" s="43">
        <f>SUM(J8:J24)</f>
        <v>4466101.290000002</v>
      </c>
    </row>
    <row r="26" spans="1:10" ht="17.25">
      <c r="A26" s="31"/>
      <c r="B26" s="31"/>
      <c r="C26" s="32" t="s">
        <v>60</v>
      </c>
      <c r="D26" s="33"/>
      <c r="E26" s="33"/>
      <c r="F26" s="86"/>
      <c r="G26" s="80"/>
      <c r="H26" s="34"/>
      <c r="I26" s="34"/>
      <c r="J26" s="35"/>
    </row>
    <row r="27" spans="1:10" ht="16.5">
      <c r="A27" s="13" t="s">
        <v>61</v>
      </c>
      <c r="B27" s="26" t="s">
        <v>62</v>
      </c>
      <c r="C27" s="6" t="s">
        <v>63</v>
      </c>
      <c r="D27" s="36">
        <v>49510.66</v>
      </c>
      <c r="E27" s="6"/>
      <c r="F27" s="69"/>
      <c r="G27" s="81"/>
      <c r="H27" s="70">
        <v>2686.05</v>
      </c>
      <c r="I27" s="79" t="s">
        <v>217</v>
      </c>
      <c r="J27" s="16">
        <f aca="true" t="shared" si="1" ref="J27:J32">D27-E27-F27+H27</f>
        <v>52196.71000000001</v>
      </c>
    </row>
    <row r="28" spans="1:10" ht="16.5">
      <c r="A28" s="13" t="s">
        <v>64</v>
      </c>
      <c r="B28" s="13" t="s">
        <v>65</v>
      </c>
      <c r="C28" s="33" t="s">
        <v>197</v>
      </c>
      <c r="D28" s="16">
        <v>106430.35</v>
      </c>
      <c r="E28" s="6"/>
      <c r="F28" s="87"/>
      <c r="G28" s="82"/>
      <c r="H28" s="70"/>
      <c r="I28" s="79"/>
      <c r="J28" s="16">
        <f t="shared" si="1"/>
        <v>106430.35</v>
      </c>
    </row>
    <row r="29" spans="1:10" ht="16.5">
      <c r="A29" s="13" t="s">
        <v>67</v>
      </c>
      <c r="B29" s="13" t="s">
        <v>68</v>
      </c>
      <c r="C29" s="6" t="s">
        <v>188</v>
      </c>
      <c r="D29" s="16">
        <v>25435.02</v>
      </c>
      <c r="E29" s="6"/>
      <c r="F29" s="72">
        <v>4921.71</v>
      </c>
      <c r="G29" s="83" t="s">
        <v>216</v>
      </c>
      <c r="H29" s="70"/>
      <c r="I29" s="79"/>
      <c r="J29" s="16">
        <f t="shared" si="1"/>
        <v>20513.31</v>
      </c>
    </row>
    <row r="30" spans="1:10" ht="16.5">
      <c r="A30" s="13" t="s">
        <v>70</v>
      </c>
      <c r="B30" s="13" t="s">
        <v>71</v>
      </c>
      <c r="C30" s="6" t="s">
        <v>189</v>
      </c>
      <c r="D30" s="16">
        <v>9921.39</v>
      </c>
      <c r="E30" s="6"/>
      <c r="F30" s="87"/>
      <c r="G30" s="82"/>
      <c r="H30" s="69"/>
      <c r="I30" s="81"/>
      <c r="J30" s="16">
        <f t="shared" si="1"/>
        <v>9921.39</v>
      </c>
    </row>
    <row r="31" spans="1:10" ht="16.5">
      <c r="A31" s="13" t="s">
        <v>73</v>
      </c>
      <c r="B31" s="13" t="s">
        <v>74</v>
      </c>
      <c r="C31" s="6" t="s">
        <v>190</v>
      </c>
      <c r="D31" s="16">
        <v>19637.98</v>
      </c>
      <c r="E31" s="6"/>
      <c r="F31" s="87"/>
      <c r="G31" s="82"/>
      <c r="H31" s="72"/>
      <c r="I31" s="83"/>
      <c r="J31" s="16">
        <f t="shared" si="1"/>
        <v>19637.98</v>
      </c>
    </row>
    <row r="32" spans="1:10" ht="17.25" thickBot="1">
      <c r="A32" s="13" t="s">
        <v>76</v>
      </c>
      <c r="B32" s="21" t="s">
        <v>77</v>
      </c>
      <c r="C32" s="22" t="s">
        <v>78</v>
      </c>
      <c r="D32" s="23">
        <v>4038.68</v>
      </c>
      <c r="E32" s="22"/>
      <c r="F32" s="88"/>
      <c r="G32" s="84"/>
      <c r="H32" s="90">
        <v>3541.67</v>
      </c>
      <c r="I32" s="85" t="s">
        <v>217</v>
      </c>
      <c r="J32" s="23">
        <f t="shared" si="1"/>
        <v>7580.35</v>
      </c>
    </row>
    <row r="33" spans="1:10" ht="15.75" thickBot="1">
      <c r="A33" s="102"/>
      <c r="B33" s="99"/>
      <c r="C33" s="42" t="s">
        <v>79</v>
      </c>
      <c r="D33" s="43">
        <f>SUM(D27:D32)</f>
        <v>214974.08</v>
      </c>
      <c r="E33" s="43"/>
      <c r="F33" s="89">
        <f>SUM(F26:F32)</f>
        <v>4921.71</v>
      </c>
      <c r="G33" s="44"/>
      <c r="H33" s="89">
        <f>SUM(H26:H32)</f>
        <v>6227.72</v>
      </c>
      <c r="I33" s="68"/>
      <c r="J33" s="45">
        <f>SUM(J27:J32)</f>
        <v>216280.09000000003</v>
      </c>
    </row>
    <row r="34" spans="1:10" ht="16.5">
      <c r="A34" s="13" t="s">
        <v>80</v>
      </c>
      <c r="B34" s="13" t="s">
        <v>81</v>
      </c>
      <c r="C34" s="6" t="s">
        <v>82</v>
      </c>
      <c r="D34" s="16">
        <v>340</v>
      </c>
      <c r="E34" s="6"/>
      <c r="F34" s="69"/>
      <c r="G34" s="15"/>
      <c r="H34" s="69"/>
      <c r="I34" s="81"/>
      <c r="J34" s="16">
        <f>D34-E34-F34+H34</f>
        <v>340</v>
      </c>
    </row>
    <row r="35" spans="1:10" ht="16.5">
      <c r="A35" s="13" t="s">
        <v>83</v>
      </c>
      <c r="B35" s="13" t="s">
        <v>84</v>
      </c>
      <c r="C35" s="6" t="s">
        <v>85</v>
      </c>
      <c r="D35" s="16">
        <v>369.38</v>
      </c>
      <c r="E35" s="6"/>
      <c r="F35" s="69"/>
      <c r="G35" s="15"/>
      <c r="H35" s="69"/>
      <c r="I35" s="81"/>
      <c r="J35" s="16">
        <v>369.38</v>
      </c>
    </row>
    <row r="36" spans="1:10" ht="16.5">
      <c r="A36" s="13" t="s">
        <v>86</v>
      </c>
      <c r="B36" s="13" t="s">
        <v>87</v>
      </c>
      <c r="C36" s="6" t="s">
        <v>88</v>
      </c>
      <c r="D36" s="16">
        <v>1085.83</v>
      </c>
      <c r="E36" s="6"/>
      <c r="F36" s="69"/>
      <c r="G36" s="15"/>
      <c r="H36" s="69"/>
      <c r="I36" s="81"/>
      <c r="J36" s="16">
        <f>D36-E36-F36+H36</f>
        <v>1085.83</v>
      </c>
    </row>
    <row r="37" spans="1:10" ht="16.5">
      <c r="A37" s="13" t="s">
        <v>89</v>
      </c>
      <c r="B37" s="13" t="s">
        <v>90</v>
      </c>
      <c r="C37" s="6" t="s">
        <v>91</v>
      </c>
      <c r="D37" s="16">
        <v>8719.8</v>
      </c>
      <c r="E37" s="6"/>
      <c r="F37" s="69"/>
      <c r="G37" s="15"/>
      <c r="H37" s="69"/>
      <c r="I37" s="81"/>
      <c r="J37" s="16">
        <f>D37-E37-F37+H37</f>
        <v>8719.8</v>
      </c>
    </row>
    <row r="38" spans="1:10" ht="16.5">
      <c r="A38" s="13" t="s">
        <v>92</v>
      </c>
      <c r="B38" s="13" t="s">
        <v>93</v>
      </c>
      <c r="C38" s="6" t="s">
        <v>94</v>
      </c>
      <c r="D38" s="16">
        <v>163914.15</v>
      </c>
      <c r="E38" s="6"/>
      <c r="F38" s="69"/>
      <c r="G38" s="15"/>
      <c r="H38" s="69"/>
      <c r="I38" s="81"/>
      <c r="J38" s="16">
        <f>D38-E38-F38+H38</f>
        <v>163914.15</v>
      </c>
    </row>
    <row r="39" spans="1:10" ht="16.5">
      <c r="A39" s="13" t="s">
        <v>95</v>
      </c>
      <c r="B39" s="13" t="s">
        <v>96</v>
      </c>
      <c r="C39" s="6" t="s">
        <v>97</v>
      </c>
      <c r="D39" s="16">
        <v>877518.79</v>
      </c>
      <c r="E39" s="6"/>
      <c r="F39" s="70"/>
      <c r="G39" s="24"/>
      <c r="H39" s="90">
        <v>83278.18</v>
      </c>
      <c r="I39" s="85" t="s">
        <v>218</v>
      </c>
      <c r="J39" s="16">
        <f>(D39-E39-F39+H39)</f>
        <v>960796.97</v>
      </c>
    </row>
    <row r="40" spans="1:10" ht="16.5">
      <c r="A40" s="13" t="s">
        <v>98</v>
      </c>
      <c r="B40" s="13" t="s">
        <v>99</v>
      </c>
      <c r="C40" s="6" t="s">
        <v>100</v>
      </c>
      <c r="D40" s="16">
        <v>0</v>
      </c>
      <c r="E40" s="6"/>
      <c r="F40" s="69"/>
      <c r="G40" s="15"/>
      <c r="H40" s="69"/>
      <c r="I40" s="81"/>
      <c r="J40" s="16">
        <f>(D40-E40-F40+H40)</f>
        <v>0</v>
      </c>
    </row>
    <row r="41" spans="1:10" ht="16.5">
      <c r="A41" s="13" t="s">
        <v>101</v>
      </c>
      <c r="B41" s="13" t="s">
        <v>102</v>
      </c>
      <c r="C41" s="6" t="s">
        <v>103</v>
      </c>
      <c r="D41" s="16">
        <v>50.28</v>
      </c>
      <c r="E41" s="6"/>
      <c r="F41" s="70"/>
      <c r="G41" s="18"/>
      <c r="H41" s="70"/>
      <c r="I41" s="79"/>
      <c r="J41" s="16">
        <f aca="true" t="shared" si="2" ref="J41:J57">D41-E41-F41+H41</f>
        <v>50.28</v>
      </c>
    </row>
    <row r="42" spans="1:10" ht="16.5">
      <c r="A42" s="13" t="s">
        <v>104</v>
      </c>
      <c r="B42" s="13" t="s">
        <v>105</v>
      </c>
      <c r="C42" s="6" t="s">
        <v>106</v>
      </c>
      <c r="D42" s="16">
        <v>46497</v>
      </c>
      <c r="E42" s="6"/>
      <c r="F42" s="69"/>
      <c r="G42" s="15"/>
      <c r="H42" s="69"/>
      <c r="I42" s="81"/>
      <c r="J42" s="16">
        <f t="shared" si="2"/>
        <v>46497</v>
      </c>
    </row>
    <row r="43" spans="1:10" ht="16.5">
      <c r="A43" s="13" t="s">
        <v>107</v>
      </c>
      <c r="B43" s="13" t="s">
        <v>108</v>
      </c>
      <c r="C43" s="6" t="s">
        <v>109</v>
      </c>
      <c r="D43" s="16">
        <v>420</v>
      </c>
      <c r="E43" s="6"/>
      <c r="F43" s="69"/>
      <c r="G43" s="15"/>
      <c r="H43" s="69"/>
      <c r="I43" s="81"/>
      <c r="J43" s="16">
        <f t="shared" si="2"/>
        <v>420</v>
      </c>
    </row>
    <row r="44" spans="1:10" ht="16.5">
      <c r="A44" s="13" t="s">
        <v>110</v>
      </c>
      <c r="B44" s="13" t="s">
        <v>111</v>
      </c>
      <c r="C44" s="6" t="s">
        <v>112</v>
      </c>
      <c r="D44" s="16">
        <v>402.49</v>
      </c>
      <c r="E44" s="6"/>
      <c r="F44" s="71"/>
      <c r="G44" s="46"/>
      <c r="H44" s="70"/>
      <c r="I44" s="79"/>
      <c r="J44" s="16">
        <f t="shared" si="2"/>
        <v>402.49</v>
      </c>
    </row>
    <row r="45" spans="1:10" ht="16.5">
      <c r="A45" s="13" t="s">
        <v>113</v>
      </c>
      <c r="B45" s="13" t="s">
        <v>114</v>
      </c>
      <c r="C45" s="6" t="s">
        <v>198</v>
      </c>
      <c r="D45" s="16">
        <v>360</v>
      </c>
      <c r="E45" s="6"/>
      <c r="F45" s="70"/>
      <c r="G45" s="18"/>
      <c r="H45" s="70"/>
      <c r="I45" s="79"/>
      <c r="J45" s="16">
        <f t="shared" si="2"/>
        <v>360</v>
      </c>
    </row>
    <row r="46" spans="1:10" ht="16.5">
      <c r="A46" s="13" t="s">
        <v>116</v>
      </c>
      <c r="B46" s="13" t="s">
        <v>117</v>
      </c>
      <c r="C46" s="6" t="s">
        <v>199</v>
      </c>
      <c r="D46" s="16">
        <v>13685.72</v>
      </c>
      <c r="E46" s="6"/>
      <c r="F46" s="69"/>
      <c r="G46" s="15"/>
      <c r="H46" s="69"/>
      <c r="I46" s="81"/>
      <c r="J46" s="16">
        <f t="shared" si="2"/>
        <v>13685.72</v>
      </c>
    </row>
    <row r="47" spans="1:10" ht="16.5">
      <c r="A47" s="13" t="s">
        <v>119</v>
      </c>
      <c r="B47" s="13" t="s">
        <v>120</v>
      </c>
      <c r="C47" s="6" t="s">
        <v>121</v>
      </c>
      <c r="D47" s="16">
        <v>559.17</v>
      </c>
      <c r="E47" s="6"/>
      <c r="F47" s="69"/>
      <c r="G47" s="15"/>
      <c r="H47" s="69"/>
      <c r="I47" s="81"/>
      <c r="J47" s="16">
        <f t="shared" si="2"/>
        <v>559.17</v>
      </c>
    </row>
    <row r="48" spans="1:10" ht="16.5">
      <c r="A48" s="13" t="s">
        <v>122</v>
      </c>
      <c r="B48" s="13" t="s">
        <v>123</v>
      </c>
      <c r="C48" s="6" t="s">
        <v>124</v>
      </c>
      <c r="D48" s="16">
        <v>0</v>
      </c>
      <c r="E48" s="6"/>
      <c r="F48" s="69"/>
      <c r="G48" s="15"/>
      <c r="H48" s="69"/>
      <c r="I48" s="81"/>
      <c r="J48" s="16">
        <f t="shared" si="2"/>
        <v>0</v>
      </c>
    </row>
    <row r="49" spans="1:10" ht="16.5">
      <c r="A49" s="13" t="s">
        <v>125</v>
      </c>
      <c r="B49" s="13" t="s">
        <v>208</v>
      </c>
      <c r="C49" s="6" t="s">
        <v>209</v>
      </c>
      <c r="D49" s="16">
        <v>4142.75</v>
      </c>
      <c r="E49" s="6"/>
      <c r="F49" s="69"/>
      <c r="G49" s="15"/>
      <c r="H49" s="69"/>
      <c r="I49" s="81"/>
      <c r="J49" s="16">
        <f t="shared" si="2"/>
        <v>4142.75</v>
      </c>
    </row>
    <row r="50" spans="1:10" ht="16.5">
      <c r="A50" s="13" t="s">
        <v>128</v>
      </c>
      <c r="B50" s="13" t="s">
        <v>179</v>
      </c>
      <c r="C50" s="6" t="s">
        <v>194</v>
      </c>
      <c r="D50" s="16">
        <v>16053.56</v>
      </c>
      <c r="E50" s="6"/>
      <c r="F50" s="69"/>
      <c r="G50" s="15"/>
      <c r="H50" s="69"/>
      <c r="I50" s="81"/>
      <c r="J50" s="16">
        <f t="shared" si="2"/>
        <v>16053.56</v>
      </c>
    </row>
    <row r="51" spans="1:10" ht="16.5">
      <c r="A51" s="13" t="s">
        <v>131</v>
      </c>
      <c r="B51" s="13" t="s">
        <v>126</v>
      </c>
      <c r="C51" s="6" t="s">
        <v>127</v>
      </c>
      <c r="D51" s="16">
        <v>0</v>
      </c>
      <c r="E51" s="6"/>
      <c r="F51" s="70"/>
      <c r="G51" s="18"/>
      <c r="H51" s="70"/>
      <c r="I51" s="79"/>
      <c r="J51" s="16">
        <f t="shared" si="2"/>
        <v>0</v>
      </c>
    </row>
    <row r="52" spans="1:10" ht="16.5">
      <c r="A52" s="13" t="s">
        <v>134</v>
      </c>
      <c r="B52" s="13" t="s">
        <v>129</v>
      </c>
      <c r="C52" s="6" t="s">
        <v>191</v>
      </c>
      <c r="D52" s="16">
        <v>1014.74</v>
      </c>
      <c r="E52" s="6"/>
      <c r="F52" s="70"/>
      <c r="G52" s="18"/>
      <c r="H52" s="70"/>
      <c r="I52" s="79"/>
      <c r="J52" s="16">
        <f t="shared" si="2"/>
        <v>1014.74</v>
      </c>
    </row>
    <row r="53" spans="1:10" ht="16.5">
      <c r="A53" s="13" t="s">
        <v>137</v>
      </c>
      <c r="B53" s="13" t="s">
        <v>132</v>
      </c>
      <c r="C53" s="6" t="s">
        <v>192</v>
      </c>
      <c r="D53" s="16">
        <v>464123.41</v>
      </c>
      <c r="E53" s="6"/>
      <c r="F53" s="72"/>
      <c r="G53" s="47"/>
      <c r="H53" s="70"/>
      <c r="I53" s="79"/>
      <c r="J53" s="16">
        <f t="shared" si="2"/>
        <v>464123.41</v>
      </c>
    </row>
    <row r="54" spans="1:10" ht="16.5">
      <c r="A54" s="13" t="s">
        <v>140</v>
      </c>
      <c r="B54" s="13" t="s">
        <v>135</v>
      </c>
      <c r="C54" s="6" t="s">
        <v>201</v>
      </c>
      <c r="D54" s="16">
        <v>65768.73</v>
      </c>
      <c r="E54" s="16"/>
      <c r="F54" s="70"/>
      <c r="G54" s="18"/>
      <c r="H54" s="69"/>
      <c r="I54" s="81"/>
      <c r="J54" s="16">
        <f t="shared" si="2"/>
        <v>65768.73</v>
      </c>
    </row>
    <row r="55" spans="1:10" ht="16.5">
      <c r="A55" s="13" t="s">
        <v>143</v>
      </c>
      <c r="B55" s="13" t="s">
        <v>138</v>
      </c>
      <c r="C55" s="6" t="s">
        <v>139</v>
      </c>
      <c r="D55" s="16">
        <v>100906.25</v>
      </c>
      <c r="E55" s="16"/>
      <c r="F55" s="70"/>
      <c r="G55" s="18"/>
      <c r="H55" s="69"/>
      <c r="I55" s="81"/>
      <c r="J55" s="16">
        <f t="shared" si="2"/>
        <v>100906.25</v>
      </c>
    </row>
    <row r="56" spans="1:10" ht="16.5">
      <c r="A56" s="13" t="s">
        <v>146</v>
      </c>
      <c r="B56" s="13" t="s">
        <v>147</v>
      </c>
      <c r="C56" s="6" t="s">
        <v>148</v>
      </c>
      <c r="D56" s="16">
        <v>80367.78</v>
      </c>
      <c r="E56" s="6"/>
      <c r="F56" s="70"/>
      <c r="G56" s="18"/>
      <c r="H56" s="94"/>
      <c r="I56" s="95"/>
      <c r="J56" s="16">
        <f t="shared" si="2"/>
        <v>80367.78</v>
      </c>
    </row>
    <row r="57" spans="1:10" ht="16.5">
      <c r="A57" s="13" t="s">
        <v>149</v>
      </c>
      <c r="B57" s="13" t="s">
        <v>150</v>
      </c>
      <c r="C57" s="6" t="s">
        <v>202</v>
      </c>
      <c r="D57" s="16">
        <v>1249582.63</v>
      </c>
      <c r="E57" s="6"/>
      <c r="F57" s="90">
        <v>574.53</v>
      </c>
      <c r="G57" s="85" t="s">
        <v>219</v>
      </c>
      <c r="H57" s="74">
        <v>51598.05</v>
      </c>
      <c r="I57" s="96" t="s">
        <v>220</v>
      </c>
      <c r="J57" s="16">
        <f t="shared" si="2"/>
        <v>1300606.15</v>
      </c>
    </row>
    <row r="58" spans="1:10" ht="16.5">
      <c r="A58" s="13" t="s">
        <v>152</v>
      </c>
      <c r="B58" s="21" t="s">
        <v>153</v>
      </c>
      <c r="C58" s="22" t="s">
        <v>154</v>
      </c>
      <c r="D58" s="23">
        <v>830000</v>
      </c>
      <c r="E58" s="22"/>
      <c r="F58" s="74"/>
      <c r="G58" s="24"/>
      <c r="H58" s="74"/>
      <c r="I58" s="96"/>
      <c r="J58" s="16">
        <v>830000</v>
      </c>
    </row>
    <row r="59" spans="1:10" ht="16.5">
      <c r="A59" s="13" t="s">
        <v>155</v>
      </c>
      <c r="B59" s="21" t="s">
        <v>156</v>
      </c>
      <c r="C59" s="22" t="s">
        <v>157</v>
      </c>
      <c r="D59" s="23"/>
      <c r="E59" s="22"/>
      <c r="F59" s="91"/>
      <c r="G59" s="49"/>
      <c r="H59" s="74">
        <v>219.69</v>
      </c>
      <c r="I59" s="96" t="s">
        <v>221</v>
      </c>
      <c r="J59" s="16">
        <f aca="true" t="shared" si="3" ref="J59:J64">D59-E59-F59+H59</f>
        <v>219.69</v>
      </c>
    </row>
    <row r="60" spans="1:10" ht="16.5">
      <c r="A60" s="13" t="s">
        <v>158</v>
      </c>
      <c r="B60" s="21" t="s">
        <v>159</v>
      </c>
      <c r="C60" s="22" t="s">
        <v>160</v>
      </c>
      <c r="D60" s="23">
        <v>16400.9</v>
      </c>
      <c r="E60" s="22"/>
      <c r="F60" s="91"/>
      <c r="G60" s="49"/>
      <c r="H60" s="74"/>
      <c r="I60" s="96"/>
      <c r="J60" s="16">
        <f t="shared" si="3"/>
        <v>16400.9</v>
      </c>
    </row>
    <row r="61" spans="1:10" ht="16.5">
      <c r="A61" s="13" t="s">
        <v>161</v>
      </c>
      <c r="B61" s="13" t="s">
        <v>162</v>
      </c>
      <c r="C61" s="6" t="s">
        <v>203</v>
      </c>
      <c r="D61" s="16">
        <v>3073.65</v>
      </c>
      <c r="E61" s="6"/>
      <c r="F61" s="69"/>
      <c r="G61" s="49"/>
      <c r="H61" s="74"/>
      <c r="I61" s="96"/>
      <c r="J61" s="16">
        <f t="shared" si="3"/>
        <v>3073.65</v>
      </c>
    </row>
    <row r="62" spans="1:10" ht="16.5">
      <c r="A62" s="13" t="s">
        <v>164</v>
      </c>
      <c r="B62" s="13" t="s">
        <v>165</v>
      </c>
      <c r="C62" s="6" t="s">
        <v>166</v>
      </c>
      <c r="D62" s="16">
        <v>120731.17</v>
      </c>
      <c r="E62" s="6"/>
      <c r="F62" s="91"/>
      <c r="G62" s="49"/>
      <c r="H62" s="74"/>
      <c r="I62" s="96"/>
      <c r="J62" s="16">
        <f t="shared" si="3"/>
        <v>120731.17</v>
      </c>
    </row>
    <row r="63" spans="1:10" ht="16.5">
      <c r="A63" s="13" t="s">
        <v>167</v>
      </c>
      <c r="B63" s="13" t="s">
        <v>168</v>
      </c>
      <c r="C63" s="6" t="s">
        <v>169</v>
      </c>
      <c r="D63" s="16">
        <v>16619.72</v>
      </c>
      <c r="E63" s="6"/>
      <c r="F63" s="74"/>
      <c r="G63" s="24"/>
      <c r="H63" s="74"/>
      <c r="I63" s="96"/>
      <c r="J63" s="16">
        <f t="shared" si="3"/>
        <v>16619.72</v>
      </c>
    </row>
    <row r="64" spans="1:10" ht="17.25" thickBot="1">
      <c r="A64" s="13" t="s">
        <v>170</v>
      </c>
      <c r="B64" s="50" t="s">
        <v>171</v>
      </c>
      <c r="C64" s="51" t="s">
        <v>172</v>
      </c>
      <c r="D64" s="35">
        <v>0</v>
      </c>
      <c r="E64" s="51"/>
      <c r="F64" s="92"/>
      <c r="G64" s="49"/>
      <c r="H64" s="74"/>
      <c r="I64" s="96"/>
      <c r="J64" s="53">
        <f t="shared" si="3"/>
        <v>0</v>
      </c>
    </row>
    <row r="65" spans="1:10" ht="15.75" thickBot="1">
      <c r="A65" s="13"/>
      <c r="B65" s="98"/>
      <c r="C65" s="42" t="s">
        <v>173</v>
      </c>
      <c r="D65" s="54">
        <f>SUM(D39:D64)+SUM(D34:D38)</f>
        <v>4082707.9</v>
      </c>
      <c r="E65" s="43"/>
      <c r="F65" s="89">
        <f>SUM(F39:F64)+SUM(F34:F38)</f>
        <v>574.53</v>
      </c>
      <c r="G65" s="44"/>
      <c r="H65" s="89">
        <f>SUM(H39:H64)+SUM(H34:H38)</f>
        <v>135095.91999999998</v>
      </c>
      <c r="I65" s="44"/>
      <c r="J65" s="43">
        <f>SUM(J39:J64)+SUM(J34:J38)</f>
        <v>4217229.29</v>
      </c>
    </row>
    <row r="66" spans="1:10" ht="14.25">
      <c r="A66" s="13" t="s">
        <v>174</v>
      </c>
      <c r="B66" s="31" t="s">
        <v>175</v>
      </c>
      <c r="C66" s="33" t="s">
        <v>176</v>
      </c>
      <c r="D66" s="16"/>
      <c r="E66" s="33"/>
      <c r="F66" s="86"/>
      <c r="G66" s="34"/>
      <c r="H66" s="86"/>
      <c r="I66" s="34"/>
      <c r="J66" s="35"/>
    </row>
    <row r="67" spans="1:10" ht="14.25">
      <c r="A67" s="13"/>
      <c r="B67" s="13"/>
      <c r="C67" s="6" t="s">
        <v>177</v>
      </c>
      <c r="D67" s="16"/>
      <c r="E67" s="6"/>
      <c r="F67" s="69"/>
      <c r="G67" s="15"/>
      <c r="H67" s="69"/>
      <c r="I67" s="15"/>
      <c r="J67" s="16"/>
    </row>
    <row r="68" spans="1:10" ht="15">
      <c r="A68" s="13"/>
      <c r="B68" s="13"/>
      <c r="C68" s="59" t="s">
        <v>183</v>
      </c>
      <c r="D68" s="55">
        <f>D65+D33</f>
        <v>4297681.9799999995</v>
      </c>
      <c r="E68" s="23"/>
      <c r="F68" s="93">
        <f>F65+F33</f>
        <v>5496.24</v>
      </c>
      <c r="G68" s="56"/>
      <c r="H68" s="93">
        <f>H65+H33</f>
        <v>141323.63999999998</v>
      </c>
      <c r="I68" s="100"/>
      <c r="J68" s="101">
        <f>J65+J33</f>
        <v>4433509.38</v>
      </c>
    </row>
    <row r="69" spans="1:10" ht="15.75" thickBot="1">
      <c r="A69" s="103"/>
      <c r="B69" s="103"/>
      <c r="C69" s="104" t="s">
        <v>184</v>
      </c>
      <c r="D69" s="105"/>
      <c r="E69" s="106"/>
      <c r="F69" s="106"/>
      <c r="G69" s="106"/>
      <c r="H69" s="52"/>
      <c r="I69" s="52"/>
      <c r="J69" s="107">
        <f>J25-J68</f>
        <v>32591.91000000201</v>
      </c>
    </row>
  </sheetData>
  <mergeCells count="3">
    <mergeCell ref="A1:J1"/>
    <mergeCell ref="E3:F3"/>
    <mergeCell ref="A2:C2"/>
  </mergeCells>
  <printOptions/>
  <pageMargins left="0.75" right="0.75" top="1" bottom="1" header="0.4921259845" footer="0.4921259845"/>
  <pageSetup horizontalDpi="600" verticalDpi="600" orientation="portrait" paperSize="9" scale="59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3" max="3" width="54.7109375" style="0" customWidth="1"/>
    <col min="4" max="4" width="16.7109375" style="0" customWidth="1"/>
    <col min="5" max="5" width="10.28125" style="0" customWidth="1"/>
    <col min="6" max="6" width="15.00390625" style="0" customWidth="1"/>
    <col min="7" max="7" width="2.8515625" style="122" customWidth="1"/>
    <col min="8" max="8" width="16.00390625" style="0" customWidth="1"/>
    <col min="9" max="9" width="3.8515625" style="122" customWidth="1"/>
    <col min="10" max="10" width="16.28125" style="0" customWidth="1"/>
    <col min="11" max="11" width="0.2890625" style="0" customWidth="1"/>
  </cols>
  <sheetData>
    <row r="1" spans="1:10" ht="15.75">
      <c r="A1" s="112" t="s">
        <v>225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>
      <c r="A2" s="113" t="s">
        <v>226</v>
      </c>
      <c r="B2" s="114"/>
      <c r="C2" s="114"/>
      <c r="D2" s="62"/>
      <c r="E2" s="60"/>
      <c r="F2" s="65"/>
      <c r="G2" s="115"/>
      <c r="H2" s="63"/>
      <c r="I2" s="123"/>
      <c r="J2" s="60"/>
    </row>
    <row r="3" spans="1:10" ht="14.25">
      <c r="A3" s="6"/>
      <c r="B3" s="7"/>
      <c r="C3" s="6"/>
      <c r="D3" s="7"/>
      <c r="E3" s="111" t="s">
        <v>1</v>
      </c>
      <c r="F3" s="111"/>
      <c r="G3" s="71"/>
      <c r="H3" s="7"/>
      <c r="I3" s="71"/>
      <c r="J3" s="7"/>
    </row>
    <row r="4" spans="1:10" ht="72.75">
      <c r="A4" s="8" t="s">
        <v>2</v>
      </c>
      <c r="B4" s="8" t="s">
        <v>3</v>
      </c>
      <c r="C4" s="9" t="s">
        <v>4</v>
      </c>
      <c r="D4" s="67" t="s">
        <v>5</v>
      </c>
      <c r="E4" s="66" t="s">
        <v>211</v>
      </c>
      <c r="F4" s="67" t="s">
        <v>7</v>
      </c>
      <c r="G4" s="116"/>
      <c r="H4" s="67" t="s">
        <v>8</v>
      </c>
      <c r="I4" s="116"/>
      <c r="J4" s="67" t="s">
        <v>9</v>
      </c>
    </row>
    <row r="5" spans="1:10" ht="14.25">
      <c r="A5" s="6"/>
      <c r="B5" s="6"/>
      <c r="C5" s="6"/>
      <c r="D5" s="15" t="s">
        <v>212</v>
      </c>
      <c r="E5" s="15" t="s">
        <v>212</v>
      </c>
      <c r="F5" s="15" t="s">
        <v>212</v>
      </c>
      <c r="G5" s="69"/>
      <c r="H5" s="15" t="s">
        <v>212</v>
      </c>
      <c r="I5" s="69"/>
      <c r="J5" s="15" t="s">
        <v>212</v>
      </c>
    </row>
    <row r="6" spans="1:10" ht="15">
      <c r="A6" s="10"/>
      <c r="B6" s="11" t="s">
        <v>11</v>
      </c>
      <c r="C6" s="11" t="s">
        <v>12</v>
      </c>
      <c r="D6" s="11" t="s">
        <v>13</v>
      </c>
      <c r="E6" s="11" t="s">
        <v>14</v>
      </c>
      <c r="F6" s="12" t="s">
        <v>15</v>
      </c>
      <c r="G6" s="73"/>
      <c r="H6" s="11" t="s">
        <v>16</v>
      </c>
      <c r="I6" s="73"/>
      <c r="J6" s="11" t="s">
        <v>17</v>
      </c>
    </row>
    <row r="7" spans="1:10" ht="15">
      <c r="A7" s="13" t="s">
        <v>11</v>
      </c>
      <c r="B7" s="6"/>
      <c r="C7" s="14" t="s">
        <v>18</v>
      </c>
      <c r="D7" s="6"/>
      <c r="E7" s="6"/>
      <c r="F7" s="69"/>
      <c r="G7" s="69"/>
      <c r="H7" s="69"/>
      <c r="I7" s="69"/>
      <c r="J7" s="6"/>
    </row>
    <row r="8" spans="1:10" ht="14.25">
      <c r="A8" s="13" t="s">
        <v>12</v>
      </c>
      <c r="B8" s="13" t="s">
        <v>19</v>
      </c>
      <c r="C8" s="6" t="s">
        <v>193</v>
      </c>
      <c r="D8" s="16">
        <v>13730.34</v>
      </c>
      <c r="E8" s="6"/>
      <c r="F8" s="69"/>
      <c r="G8" s="69"/>
      <c r="H8" s="69"/>
      <c r="I8" s="69"/>
      <c r="J8" s="16">
        <f>D8-E8-F8+H8</f>
        <v>13730.34</v>
      </c>
    </row>
    <row r="9" spans="1:10" ht="14.25">
      <c r="A9" s="13" t="s">
        <v>13</v>
      </c>
      <c r="B9" s="13" t="s">
        <v>21</v>
      </c>
      <c r="C9" s="6" t="s">
        <v>22</v>
      </c>
      <c r="D9" s="17"/>
      <c r="E9" s="6"/>
      <c r="F9" s="69"/>
      <c r="G9" s="69"/>
      <c r="H9" s="70"/>
      <c r="I9" s="70"/>
      <c r="J9" s="16"/>
    </row>
    <row r="10" spans="1:10" ht="16.5">
      <c r="A10" s="13" t="s">
        <v>14</v>
      </c>
      <c r="B10" s="6"/>
      <c r="C10" s="6" t="s">
        <v>23</v>
      </c>
      <c r="D10" s="16">
        <v>3239882.04</v>
      </c>
      <c r="E10" s="6"/>
      <c r="F10" s="70">
        <v>200213.8</v>
      </c>
      <c r="G10" s="77" t="s">
        <v>213</v>
      </c>
      <c r="H10" s="70">
        <v>201011.2</v>
      </c>
      <c r="I10" s="77" t="s">
        <v>214</v>
      </c>
      <c r="J10" s="16">
        <f aca="true" t="shared" si="0" ref="J10:J20">D10-E10-F10+H10</f>
        <v>3240679.4400000004</v>
      </c>
    </row>
    <row r="11" spans="1:10" ht="14.25">
      <c r="A11" s="13" t="s">
        <v>15</v>
      </c>
      <c r="B11" s="6"/>
      <c r="C11" s="6" t="s">
        <v>181</v>
      </c>
      <c r="D11" s="16">
        <v>3639</v>
      </c>
      <c r="E11" s="6"/>
      <c r="F11" s="69"/>
      <c r="G11" s="69"/>
      <c r="H11" s="69"/>
      <c r="I11" s="69"/>
      <c r="J11" s="16">
        <f t="shared" si="0"/>
        <v>3639</v>
      </c>
    </row>
    <row r="12" spans="1:10" ht="14.25">
      <c r="A12" s="13" t="s">
        <v>16</v>
      </c>
      <c r="B12" s="6"/>
      <c r="C12" s="6" t="s">
        <v>24</v>
      </c>
      <c r="D12" s="16">
        <v>9033.6</v>
      </c>
      <c r="E12" s="6"/>
      <c r="F12" s="69"/>
      <c r="G12" s="69"/>
      <c r="H12" s="69"/>
      <c r="I12" s="69"/>
      <c r="J12" s="16">
        <f t="shared" si="0"/>
        <v>9033.6</v>
      </c>
    </row>
    <row r="13" spans="1:10" ht="14.25">
      <c r="A13" s="13" t="s">
        <v>17</v>
      </c>
      <c r="B13" s="13" t="s">
        <v>25</v>
      </c>
      <c r="C13" s="6" t="s">
        <v>26</v>
      </c>
      <c r="D13" s="16">
        <v>29983.46</v>
      </c>
      <c r="E13" s="6"/>
      <c r="F13" s="70"/>
      <c r="G13" s="70"/>
      <c r="H13" s="70"/>
      <c r="I13" s="70"/>
      <c r="J13" s="16">
        <f t="shared" si="0"/>
        <v>29983.46</v>
      </c>
    </row>
    <row r="14" spans="1:10" ht="14.25">
      <c r="A14" s="13" t="s">
        <v>27</v>
      </c>
      <c r="B14" s="13" t="s">
        <v>28</v>
      </c>
      <c r="C14" s="6" t="s">
        <v>29</v>
      </c>
      <c r="D14" s="16">
        <v>61029.84</v>
      </c>
      <c r="E14" s="7"/>
      <c r="F14" s="71"/>
      <c r="G14" s="71"/>
      <c r="H14" s="71"/>
      <c r="I14" s="71"/>
      <c r="J14" s="16">
        <f t="shared" si="0"/>
        <v>61029.84</v>
      </c>
    </row>
    <row r="15" spans="1:10" ht="14.25">
      <c r="A15" s="13" t="s">
        <v>30</v>
      </c>
      <c r="B15" s="13" t="s">
        <v>31</v>
      </c>
      <c r="C15" s="6" t="s">
        <v>204</v>
      </c>
      <c r="D15" s="16">
        <v>66648.6</v>
      </c>
      <c r="E15" s="6"/>
      <c r="F15" s="69"/>
      <c r="G15" s="69"/>
      <c r="H15" s="69"/>
      <c r="I15" s="69"/>
      <c r="J15" s="16">
        <f t="shared" si="0"/>
        <v>66648.6</v>
      </c>
    </row>
    <row r="16" spans="1:10" ht="16.5">
      <c r="A16" s="13" t="s">
        <v>33</v>
      </c>
      <c r="B16" s="13" t="s">
        <v>37</v>
      </c>
      <c r="C16" s="6" t="s">
        <v>186</v>
      </c>
      <c r="D16" s="16">
        <v>435717.4</v>
      </c>
      <c r="E16" s="6"/>
      <c r="F16" s="70">
        <v>137827.92</v>
      </c>
      <c r="G16" s="78" t="s">
        <v>215</v>
      </c>
      <c r="H16" s="70">
        <v>109732.21</v>
      </c>
      <c r="I16" s="77" t="s">
        <v>216</v>
      </c>
      <c r="J16" s="16">
        <f t="shared" si="0"/>
        <v>407621.69</v>
      </c>
    </row>
    <row r="17" spans="1:10" ht="14.25">
      <c r="A17" s="13" t="s">
        <v>36</v>
      </c>
      <c r="B17" s="13" t="s">
        <v>40</v>
      </c>
      <c r="C17" s="6" t="s">
        <v>210</v>
      </c>
      <c r="D17" s="16">
        <v>199855.34</v>
      </c>
      <c r="E17" s="6"/>
      <c r="F17" s="70"/>
      <c r="G17" s="70"/>
      <c r="H17" s="70"/>
      <c r="I17" s="70"/>
      <c r="J17" s="16">
        <f t="shared" si="0"/>
        <v>199855.34</v>
      </c>
    </row>
    <row r="18" spans="1:10" ht="15">
      <c r="A18" s="13" t="s">
        <v>39</v>
      </c>
      <c r="B18" s="13" t="s">
        <v>43</v>
      </c>
      <c r="C18" s="6" t="s">
        <v>200</v>
      </c>
      <c r="D18" s="16">
        <v>61981.5</v>
      </c>
      <c r="E18" s="11"/>
      <c r="F18" s="109"/>
      <c r="G18" s="73"/>
      <c r="H18" s="73"/>
      <c r="I18" s="73"/>
      <c r="J18" s="16">
        <f t="shared" si="0"/>
        <v>61981.5</v>
      </c>
    </row>
    <row r="19" spans="1:10" ht="15">
      <c r="A19" s="13" t="s">
        <v>42</v>
      </c>
      <c r="B19" s="13" t="s">
        <v>206</v>
      </c>
      <c r="C19" s="6" t="s">
        <v>207</v>
      </c>
      <c r="D19" s="16">
        <v>80240.4</v>
      </c>
      <c r="E19" s="11"/>
      <c r="F19" s="73"/>
      <c r="G19" s="73"/>
      <c r="H19" s="73"/>
      <c r="I19" s="73"/>
      <c r="J19" s="16">
        <f t="shared" si="0"/>
        <v>80240.4</v>
      </c>
    </row>
    <row r="20" spans="1:10" ht="14.25">
      <c r="A20" s="13" t="s">
        <v>45</v>
      </c>
      <c r="B20" s="13" t="s">
        <v>46</v>
      </c>
      <c r="C20" s="6" t="s">
        <v>47</v>
      </c>
      <c r="D20" s="16">
        <v>4263.29</v>
      </c>
      <c r="E20" s="6"/>
      <c r="F20" s="70"/>
      <c r="G20" s="70"/>
      <c r="H20" s="69"/>
      <c r="I20" s="69"/>
      <c r="J20" s="16">
        <f t="shared" si="0"/>
        <v>4263.29</v>
      </c>
    </row>
    <row r="21" spans="1:10" ht="14.25">
      <c r="A21" s="13" t="s">
        <v>48</v>
      </c>
      <c r="B21" s="13" t="s">
        <v>49</v>
      </c>
      <c r="C21" s="6" t="s">
        <v>50</v>
      </c>
      <c r="D21" s="16"/>
      <c r="E21" s="6"/>
      <c r="F21" s="70"/>
      <c r="G21" s="70"/>
      <c r="H21" s="69"/>
      <c r="I21" s="69"/>
      <c r="J21" s="16"/>
    </row>
    <row r="22" spans="1:10" ht="14.25">
      <c r="A22" s="13" t="s">
        <v>51</v>
      </c>
      <c r="B22" s="13" t="s">
        <v>52</v>
      </c>
      <c r="C22" s="6" t="s">
        <v>222</v>
      </c>
      <c r="D22" s="16">
        <v>39086.08</v>
      </c>
      <c r="E22" s="6"/>
      <c r="F22" s="70"/>
      <c r="G22" s="70"/>
      <c r="H22" s="69"/>
      <c r="I22" s="69"/>
      <c r="J22" s="16">
        <f>D22-E22-F22+H22</f>
        <v>39086.08</v>
      </c>
    </row>
    <row r="23" spans="1:10" ht="14.25">
      <c r="A23" s="13"/>
      <c r="B23" s="13" t="s">
        <v>196</v>
      </c>
      <c r="C23" s="6" t="s">
        <v>187</v>
      </c>
      <c r="D23" s="16"/>
      <c r="E23" s="6"/>
      <c r="F23" s="70"/>
      <c r="G23" s="70"/>
      <c r="H23" s="69"/>
      <c r="I23" s="69"/>
      <c r="J23" s="16"/>
    </row>
    <row r="24" spans="1:10" ht="15" thickBot="1">
      <c r="A24" s="13" t="s">
        <v>56</v>
      </c>
      <c r="B24" s="21" t="s">
        <v>57</v>
      </c>
      <c r="C24" s="22" t="s">
        <v>58</v>
      </c>
      <c r="D24" s="23">
        <v>73976</v>
      </c>
      <c r="E24" s="22"/>
      <c r="F24" s="74"/>
      <c r="G24" s="75"/>
      <c r="H24" s="76"/>
      <c r="I24" s="76"/>
      <c r="J24" s="16">
        <f>D24-E24-F24+H24</f>
        <v>73976</v>
      </c>
    </row>
    <row r="25" spans="1:10" ht="15.75" thickBot="1">
      <c r="A25" s="42"/>
      <c r="B25" s="97"/>
      <c r="C25" s="97" t="s">
        <v>59</v>
      </c>
      <c r="D25" s="54">
        <f>SUM(D8:D24)-D9</f>
        <v>4319066.89</v>
      </c>
      <c r="E25" s="97"/>
      <c r="F25" s="89">
        <f>SUM(F7:F24)</f>
        <v>338041.72</v>
      </c>
      <c r="G25" s="89"/>
      <c r="H25" s="89">
        <f>SUM(H7:H24)</f>
        <v>310743.41000000003</v>
      </c>
      <c r="I25" s="89"/>
      <c r="J25" s="43">
        <f>SUM(J8:J24)</f>
        <v>4291768.58</v>
      </c>
    </row>
    <row r="26" spans="1:10" ht="17.25">
      <c r="A26" s="31"/>
      <c r="B26" s="31"/>
      <c r="C26" s="32" t="s">
        <v>60</v>
      </c>
      <c r="D26" s="33"/>
      <c r="E26" s="33"/>
      <c r="F26" s="86"/>
      <c r="G26" s="117"/>
      <c r="H26" s="34"/>
      <c r="I26" s="86"/>
      <c r="J26" s="35"/>
    </row>
    <row r="27" spans="1:10" ht="16.5">
      <c r="A27" s="13" t="s">
        <v>61</v>
      </c>
      <c r="B27" s="26" t="s">
        <v>62</v>
      </c>
      <c r="C27" s="6" t="s">
        <v>63</v>
      </c>
      <c r="D27" s="36">
        <v>51488.61</v>
      </c>
      <c r="E27" s="6"/>
      <c r="F27" s="69"/>
      <c r="G27" s="118"/>
      <c r="H27" s="70">
        <v>9635.04</v>
      </c>
      <c r="I27" s="77" t="s">
        <v>218</v>
      </c>
      <c r="J27" s="16">
        <f aca="true" t="shared" si="1" ref="J27:J32">D27-E27-F27+H27</f>
        <v>61123.65</v>
      </c>
    </row>
    <row r="28" spans="1:10" ht="16.5">
      <c r="A28" s="13" t="s">
        <v>64</v>
      </c>
      <c r="B28" s="13" t="s">
        <v>65</v>
      </c>
      <c r="C28" s="33" t="s">
        <v>197</v>
      </c>
      <c r="D28" s="16">
        <v>108052.91</v>
      </c>
      <c r="E28" s="6"/>
      <c r="F28" s="70">
        <v>13292.62</v>
      </c>
      <c r="G28" s="78" t="s">
        <v>217</v>
      </c>
      <c r="H28" s="70"/>
      <c r="I28" s="77"/>
      <c r="J28" s="16">
        <f t="shared" si="1"/>
        <v>94760.29000000001</v>
      </c>
    </row>
    <row r="29" spans="1:10" ht="16.5">
      <c r="A29" s="13" t="s">
        <v>67</v>
      </c>
      <c r="B29" s="13" t="s">
        <v>68</v>
      </c>
      <c r="C29" s="6" t="s">
        <v>188</v>
      </c>
      <c r="D29" s="16">
        <v>25828.37</v>
      </c>
      <c r="E29" s="6"/>
      <c r="F29" s="70">
        <v>1806.78</v>
      </c>
      <c r="G29" s="78" t="s">
        <v>217</v>
      </c>
      <c r="H29" s="70"/>
      <c r="I29" s="77"/>
      <c r="J29" s="16">
        <f t="shared" si="1"/>
        <v>24021.59</v>
      </c>
    </row>
    <row r="30" spans="1:10" ht="16.5">
      <c r="A30" s="13" t="s">
        <v>70</v>
      </c>
      <c r="B30" s="13" t="s">
        <v>71</v>
      </c>
      <c r="C30" s="6" t="s">
        <v>189</v>
      </c>
      <c r="D30" s="16">
        <v>10085.37</v>
      </c>
      <c r="E30" s="6"/>
      <c r="F30" s="70">
        <v>1115.12</v>
      </c>
      <c r="G30" s="78" t="s">
        <v>217</v>
      </c>
      <c r="H30" s="69"/>
      <c r="I30" s="118"/>
      <c r="J30" s="16">
        <f t="shared" si="1"/>
        <v>8970.25</v>
      </c>
    </row>
    <row r="31" spans="1:10" ht="16.5">
      <c r="A31" s="13" t="s">
        <v>73</v>
      </c>
      <c r="B31" s="13" t="s">
        <v>74</v>
      </c>
      <c r="C31" s="6" t="s">
        <v>190</v>
      </c>
      <c r="D31" s="16">
        <v>19880.81</v>
      </c>
      <c r="E31" s="6"/>
      <c r="F31" s="70">
        <v>2392.96</v>
      </c>
      <c r="G31" s="78" t="s">
        <v>217</v>
      </c>
      <c r="H31" s="72"/>
      <c r="I31" s="78"/>
      <c r="J31" s="16">
        <f t="shared" si="1"/>
        <v>17487.850000000002</v>
      </c>
    </row>
    <row r="32" spans="1:10" ht="17.25" thickBot="1">
      <c r="A32" s="13" t="s">
        <v>76</v>
      </c>
      <c r="B32" s="21" t="s">
        <v>77</v>
      </c>
      <c r="C32" s="22" t="s">
        <v>78</v>
      </c>
      <c r="D32" s="23">
        <v>5059.63</v>
      </c>
      <c r="E32" s="22"/>
      <c r="F32" s="88"/>
      <c r="G32" s="119"/>
      <c r="H32" s="108">
        <v>4522.34</v>
      </c>
      <c r="I32" s="121" t="s">
        <v>218</v>
      </c>
      <c r="J32" s="23">
        <f t="shared" si="1"/>
        <v>9581.970000000001</v>
      </c>
    </row>
    <row r="33" spans="1:10" ht="15.75" thickBot="1">
      <c r="A33" s="102"/>
      <c r="B33" s="99"/>
      <c r="C33" s="42" t="s">
        <v>79</v>
      </c>
      <c r="D33" s="43">
        <f>SUM(D27:D32)</f>
        <v>220395.7</v>
      </c>
      <c r="E33" s="43"/>
      <c r="F33" s="89">
        <f>SUM(F26:F32)</f>
        <v>18607.48</v>
      </c>
      <c r="G33" s="89"/>
      <c r="H33" s="89">
        <f>SUM(H26:H32)</f>
        <v>14157.380000000001</v>
      </c>
      <c r="I33" s="124"/>
      <c r="J33" s="45">
        <f>SUM(J27:J32)</f>
        <v>215945.6</v>
      </c>
    </row>
    <row r="34" spans="1:10" ht="16.5">
      <c r="A34" s="13" t="s">
        <v>80</v>
      </c>
      <c r="B34" s="13" t="s">
        <v>81</v>
      </c>
      <c r="C34" s="6" t="s">
        <v>82</v>
      </c>
      <c r="D34" s="16">
        <v>0</v>
      </c>
      <c r="E34" s="6"/>
      <c r="F34" s="72">
        <v>340</v>
      </c>
      <c r="G34" s="78" t="s">
        <v>219</v>
      </c>
      <c r="H34" s="69"/>
      <c r="I34" s="118"/>
      <c r="J34" s="16">
        <f>D34-E34-F34+H34</f>
        <v>-340</v>
      </c>
    </row>
    <row r="35" spans="1:10" ht="16.5">
      <c r="A35" s="13" t="s">
        <v>83</v>
      </c>
      <c r="B35" s="13" t="s">
        <v>84</v>
      </c>
      <c r="C35" s="6" t="s">
        <v>85</v>
      </c>
      <c r="D35" s="16">
        <v>1692.35</v>
      </c>
      <c r="E35" s="6"/>
      <c r="F35" s="69"/>
      <c r="G35" s="69"/>
      <c r="H35" s="69"/>
      <c r="I35" s="118"/>
      <c r="J35" s="16">
        <v>1692.35</v>
      </c>
    </row>
    <row r="36" spans="1:10" ht="16.5">
      <c r="A36" s="13" t="s">
        <v>86</v>
      </c>
      <c r="B36" s="13" t="s">
        <v>87</v>
      </c>
      <c r="C36" s="6" t="s">
        <v>88</v>
      </c>
      <c r="D36" s="16">
        <v>1156.3</v>
      </c>
      <c r="E36" s="6"/>
      <c r="F36" s="69"/>
      <c r="G36" s="69"/>
      <c r="H36" s="69"/>
      <c r="I36" s="118"/>
      <c r="J36" s="16">
        <f>D36-E36-F36+H36</f>
        <v>1156.3</v>
      </c>
    </row>
    <row r="37" spans="1:10" ht="16.5">
      <c r="A37" s="13" t="s">
        <v>89</v>
      </c>
      <c r="B37" s="13" t="s">
        <v>90</v>
      </c>
      <c r="C37" s="6" t="s">
        <v>91</v>
      </c>
      <c r="D37" s="16">
        <v>4837.81</v>
      </c>
      <c r="E37" s="6"/>
      <c r="F37" s="69"/>
      <c r="G37" s="69"/>
      <c r="H37" s="69"/>
      <c r="I37" s="118"/>
      <c r="J37" s="16">
        <f>D37-E37-F37+H37</f>
        <v>4837.81</v>
      </c>
    </row>
    <row r="38" spans="1:10" ht="16.5">
      <c r="A38" s="13" t="s">
        <v>92</v>
      </c>
      <c r="B38" s="13" t="s">
        <v>93</v>
      </c>
      <c r="C38" s="6" t="s">
        <v>94</v>
      </c>
      <c r="D38" s="16">
        <v>189747.56</v>
      </c>
      <c r="E38" s="6"/>
      <c r="F38" s="69"/>
      <c r="G38" s="69"/>
      <c r="H38" s="69"/>
      <c r="I38" s="118"/>
      <c r="J38" s="16">
        <f>D38-E38-F38+H38</f>
        <v>189747.56</v>
      </c>
    </row>
    <row r="39" spans="1:10" ht="16.5">
      <c r="A39" s="13" t="s">
        <v>95</v>
      </c>
      <c r="B39" s="13" t="s">
        <v>96</v>
      </c>
      <c r="C39" s="6" t="s">
        <v>97</v>
      </c>
      <c r="D39" s="16">
        <v>935509.67</v>
      </c>
      <c r="E39" s="6"/>
      <c r="F39" s="108">
        <v>83278.18</v>
      </c>
      <c r="G39" s="78" t="s">
        <v>220</v>
      </c>
      <c r="H39" s="108">
        <v>76229.41</v>
      </c>
      <c r="I39" s="121" t="s">
        <v>221</v>
      </c>
      <c r="J39" s="16">
        <f>(D39-E39-F39+H39)</f>
        <v>928460.9</v>
      </c>
    </row>
    <row r="40" spans="1:10" ht="16.5">
      <c r="A40" s="13" t="s">
        <v>98</v>
      </c>
      <c r="B40" s="13" t="s">
        <v>99</v>
      </c>
      <c r="C40" s="6" t="s">
        <v>100</v>
      </c>
      <c r="D40" s="16">
        <v>0</v>
      </c>
      <c r="E40" s="6"/>
      <c r="F40" s="69"/>
      <c r="G40" s="69"/>
      <c r="H40" s="69"/>
      <c r="I40" s="118"/>
      <c r="J40" s="16">
        <f>(D40-E40-F40+H40)</f>
        <v>0</v>
      </c>
    </row>
    <row r="41" spans="1:10" ht="16.5">
      <c r="A41" s="13" t="s">
        <v>101</v>
      </c>
      <c r="B41" s="13" t="s">
        <v>102</v>
      </c>
      <c r="C41" s="6" t="s">
        <v>103</v>
      </c>
      <c r="D41" s="16">
        <v>50.28</v>
      </c>
      <c r="E41" s="6"/>
      <c r="F41" s="70"/>
      <c r="G41" s="70"/>
      <c r="H41" s="70"/>
      <c r="I41" s="77"/>
      <c r="J41" s="16">
        <f aca="true" t="shared" si="2" ref="J41:J57">D41-E41-F41+H41</f>
        <v>50.28</v>
      </c>
    </row>
    <row r="42" spans="1:10" ht="16.5">
      <c r="A42" s="13" t="s">
        <v>104</v>
      </c>
      <c r="B42" s="13" t="s">
        <v>105</v>
      </c>
      <c r="C42" s="6" t="s">
        <v>106</v>
      </c>
      <c r="D42" s="16">
        <v>24630.65</v>
      </c>
      <c r="E42" s="6"/>
      <c r="F42" s="69"/>
      <c r="G42" s="69"/>
      <c r="H42" s="69"/>
      <c r="I42" s="118"/>
      <c r="J42" s="16">
        <f t="shared" si="2"/>
        <v>24630.65</v>
      </c>
    </row>
    <row r="43" spans="1:10" ht="16.5">
      <c r="A43" s="13" t="s">
        <v>107</v>
      </c>
      <c r="B43" s="13" t="s">
        <v>108</v>
      </c>
      <c r="C43" s="6" t="s">
        <v>109</v>
      </c>
      <c r="D43" s="16">
        <v>360</v>
      </c>
      <c r="E43" s="6"/>
      <c r="F43" s="69"/>
      <c r="G43" s="69"/>
      <c r="H43" s="69"/>
      <c r="I43" s="118"/>
      <c r="J43" s="16">
        <f t="shared" si="2"/>
        <v>360</v>
      </c>
    </row>
    <row r="44" spans="1:10" ht="16.5">
      <c r="A44" s="13" t="s">
        <v>110</v>
      </c>
      <c r="B44" s="13" t="s">
        <v>111</v>
      </c>
      <c r="C44" s="6" t="s">
        <v>112</v>
      </c>
      <c r="D44" s="16">
        <v>381.28</v>
      </c>
      <c r="E44" s="6"/>
      <c r="F44" s="71"/>
      <c r="G44" s="120"/>
      <c r="H44" s="70"/>
      <c r="I44" s="77"/>
      <c r="J44" s="16">
        <f t="shared" si="2"/>
        <v>381.28</v>
      </c>
    </row>
    <row r="45" spans="1:10" ht="16.5">
      <c r="A45" s="13" t="s">
        <v>113</v>
      </c>
      <c r="B45" s="13" t="s">
        <v>114</v>
      </c>
      <c r="C45" s="6" t="s">
        <v>198</v>
      </c>
      <c r="D45" s="16">
        <v>95.64</v>
      </c>
      <c r="E45" s="6"/>
      <c r="F45" s="70"/>
      <c r="G45" s="70"/>
      <c r="H45" s="70"/>
      <c r="I45" s="77"/>
      <c r="J45" s="16">
        <f t="shared" si="2"/>
        <v>95.64</v>
      </c>
    </row>
    <row r="46" spans="1:10" ht="16.5">
      <c r="A46" s="13" t="s">
        <v>116</v>
      </c>
      <c r="B46" s="13" t="s">
        <v>117</v>
      </c>
      <c r="C46" s="6" t="s">
        <v>199</v>
      </c>
      <c r="D46" s="16">
        <v>11584.99</v>
      </c>
      <c r="E46" s="6"/>
      <c r="F46" s="69"/>
      <c r="G46" s="69"/>
      <c r="H46" s="69"/>
      <c r="I46" s="118"/>
      <c r="J46" s="16">
        <f t="shared" si="2"/>
        <v>11584.99</v>
      </c>
    </row>
    <row r="47" spans="1:10" ht="16.5">
      <c r="A47" s="13" t="s">
        <v>119</v>
      </c>
      <c r="B47" s="13" t="s">
        <v>120</v>
      </c>
      <c r="C47" s="6" t="s">
        <v>121</v>
      </c>
      <c r="D47" s="16">
        <v>574.4</v>
      </c>
      <c r="E47" s="6"/>
      <c r="F47" s="69"/>
      <c r="G47" s="69"/>
      <c r="H47" s="69"/>
      <c r="I47" s="118"/>
      <c r="J47" s="16">
        <f t="shared" si="2"/>
        <v>574.4</v>
      </c>
    </row>
    <row r="48" spans="1:10" ht="16.5">
      <c r="A48" s="13" t="s">
        <v>122</v>
      </c>
      <c r="B48" s="13" t="s">
        <v>123</v>
      </c>
      <c r="C48" s="6" t="s">
        <v>124</v>
      </c>
      <c r="D48" s="16">
        <v>100</v>
      </c>
      <c r="E48" s="6"/>
      <c r="F48" s="69"/>
      <c r="G48" s="69"/>
      <c r="H48" s="69"/>
      <c r="I48" s="118"/>
      <c r="J48" s="16">
        <f t="shared" si="2"/>
        <v>100</v>
      </c>
    </row>
    <row r="49" spans="1:10" ht="16.5">
      <c r="A49" s="13" t="s">
        <v>125</v>
      </c>
      <c r="B49" s="13" t="s">
        <v>208</v>
      </c>
      <c r="C49" s="6" t="s">
        <v>209</v>
      </c>
      <c r="D49" s="16">
        <v>2436.5</v>
      </c>
      <c r="E49" s="6"/>
      <c r="F49" s="72">
        <v>19.5</v>
      </c>
      <c r="G49" s="78" t="s">
        <v>227</v>
      </c>
      <c r="H49" s="69"/>
      <c r="I49" s="118"/>
      <c r="J49" s="16">
        <f t="shared" si="2"/>
        <v>2417</v>
      </c>
    </row>
    <row r="50" spans="1:10" ht="16.5">
      <c r="A50" s="13" t="s">
        <v>128</v>
      </c>
      <c r="B50" s="13" t="s">
        <v>179</v>
      </c>
      <c r="C50" s="6" t="s">
        <v>194</v>
      </c>
      <c r="D50" s="16">
        <v>10676.58</v>
      </c>
      <c r="E50" s="6"/>
      <c r="F50" s="69"/>
      <c r="G50" s="69"/>
      <c r="H50" s="69"/>
      <c r="I50" s="118"/>
      <c r="J50" s="16">
        <f t="shared" si="2"/>
        <v>10676.58</v>
      </c>
    </row>
    <row r="51" spans="1:10" ht="16.5">
      <c r="A51" s="13" t="s">
        <v>131</v>
      </c>
      <c r="B51" s="13" t="s">
        <v>126</v>
      </c>
      <c r="C51" s="6" t="s">
        <v>127</v>
      </c>
      <c r="D51" s="16">
        <v>0</v>
      </c>
      <c r="E51" s="6"/>
      <c r="F51" s="70"/>
      <c r="G51" s="70"/>
      <c r="H51" s="70"/>
      <c r="I51" s="77"/>
      <c r="J51" s="16">
        <f t="shared" si="2"/>
        <v>0</v>
      </c>
    </row>
    <row r="52" spans="1:10" ht="16.5">
      <c r="A52" s="13" t="s">
        <v>134</v>
      </c>
      <c r="B52" s="13" t="s">
        <v>129</v>
      </c>
      <c r="C52" s="6" t="s">
        <v>191</v>
      </c>
      <c r="D52" s="16">
        <v>0</v>
      </c>
      <c r="E52" s="6"/>
      <c r="F52" s="70"/>
      <c r="G52" s="70"/>
      <c r="H52" s="70"/>
      <c r="I52" s="77"/>
      <c r="J52" s="16">
        <f t="shared" si="2"/>
        <v>0</v>
      </c>
    </row>
    <row r="53" spans="1:10" ht="16.5">
      <c r="A53" s="13" t="s">
        <v>137</v>
      </c>
      <c r="B53" s="13" t="s">
        <v>132</v>
      </c>
      <c r="C53" s="6" t="s">
        <v>192</v>
      </c>
      <c r="D53" s="16">
        <v>459122.23</v>
      </c>
      <c r="E53" s="6"/>
      <c r="F53" s="72"/>
      <c r="G53" s="72"/>
      <c r="H53" s="70"/>
      <c r="I53" s="77"/>
      <c r="J53" s="16">
        <f t="shared" si="2"/>
        <v>459122.23</v>
      </c>
    </row>
    <row r="54" spans="1:10" ht="16.5">
      <c r="A54" s="13" t="s">
        <v>140</v>
      </c>
      <c r="B54" s="13" t="s">
        <v>135</v>
      </c>
      <c r="C54" s="6" t="s">
        <v>201</v>
      </c>
      <c r="D54" s="16">
        <v>72315.28</v>
      </c>
      <c r="E54" s="16"/>
      <c r="F54" s="70"/>
      <c r="G54" s="70"/>
      <c r="H54" s="69"/>
      <c r="I54" s="118"/>
      <c r="J54" s="16">
        <f t="shared" si="2"/>
        <v>72315.28</v>
      </c>
    </row>
    <row r="55" spans="1:10" ht="16.5">
      <c r="A55" s="13" t="s">
        <v>143</v>
      </c>
      <c r="B55" s="13" t="s">
        <v>138</v>
      </c>
      <c r="C55" s="6" t="s">
        <v>139</v>
      </c>
      <c r="D55" s="16">
        <v>73976</v>
      </c>
      <c r="E55" s="16"/>
      <c r="F55" s="70"/>
      <c r="G55" s="70"/>
      <c r="H55" s="69"/>
      <c r="I55" s="118"/>
      <c r="J55" s="16">
        <f t="shared" si="2"/>
        <v>73976</v>
      </c>
    </row>
    <row r="56" spans="1:10" ht="16.5">
      <c r="A56" s="13" t="s">
        <v>146</v>
      </c>
      <c r="B56" s="13" t="s">
        <v>147</v>
      </c>
      <c r="C56" s="6" t="s">
        <v>148</v>
      </c>
      <c r="D56" s="16">
        <v>79614.03</v>
      </c>
      <c r="E56" s="6"/>
      <c r="F56" s="70"/>
      <c r="G56" s="70"/>
      <c r="H56" s="94"/>
      <c r="I56" s="125"/>
      <c r="J56" s="16">
        <f t="shared" si="2"/>
        <v>79614.03</v>
      </c>
    </row>
    <row r="57" spans="1:10" ht="16.5">
      <c r="A57" s="13" t="s">
        <v>149</v>
      </c>
      <c r="B57" s="13" t="s">
        <v>150</v>
      </c>
      <c r="C57" s="6" t="s">
        <v>202</v>
      </c>
      <c r="D57" s="16">
        <v>1337121.45</v>
      </c>
      <c r="E57" s="6"/>
      <c r="F57" s="74">
        <v>51598.05</v>
      </c>
      <c r="G57" s="78" t="s">
        <v>228</v>
      </c>
      <c r="H57" s="74">
        <v>57009.75</v>
      </c>
      <c r="I57" s="126" t="s">
        <v>229</v>
      </c>
      <c r="J57" s="16">
        <f t="shared" si="2"/>
        <v>1342533.15</v>
      </c>
    </row>
    <row r="58" spans="1:10" ht="16.5">
      <c r="A58" s="13" t="s">
        <v>152</v>
      </c>
      <c r="B58" s="21" t="s">
        <v>153</v>
      </c>
      <c r="C58" s="22" t="s">
        <v>154</v>
      </c>
      <c r="D58" s="23">
        <v>825000</v>
      </c>
      <c r="E58" s="22"/>
      <c r="F58" s="74"/>
      <c r="G58" s="74"/>
      <c r="H58" s="74"/>
      <c r="I58" s="126"/>
      <c r="J58" s="16">
        <v>825000</v>
      </c>
    </row>
    <row r="59" spans="1:10" ht="16.5">
      <c r="A59" s="13" t="s">
        <v>155</v>
      </c>
      <c r="B59" s="21" t="s">
        <v>156</v>
      </c>
      <c r="C59" s="22" t="s">
        <v>157</v>
      </c>
      <c r="D59" s="23">
        <v>0</v>
      </c>
      <c r="E59" s="22"/>
      <c r="F59" s="91"/>
      <c r="G59" s="91"/>
      <c r="H59" s="74"/>
      <c r="I59" s="126"/>
      <c r="J59" s="16">
        <f aca="true" t="shared" si="3" ref="J59:J64">D59-E59-F59+H59</f>
        <v>0</v>
      </c>
    </row>
    <row r="60" spans="1:10" ht="16.5">
      <c r="A60" s="13" t="s">
        <v>158</v>
      </c>
      <c r="B60" s="21" t="s">
        <v>159</v>
      </c>
      <c r="C60" s="22" t="s">
        <v>160</v>
      </c>
      <c r="D60" s="23">
        <v>11639.98</v>
      </c>
      <c r="E60" s="22"/>
      <c r="F60" s="91"/>
      <c r="G60" s="91"/>
      <c r="H60" s="74"/>
      <c r="I60" s="126"/>
      <c r="J60" s="16">
        <f t="shared" si="3"/>
        <v>11639.98</v>
      </c>
    </row>
    <row r="61" spans="1:10" ht="16.5">
      <c r="A61" s="13" t="s">
        <v>161</v>
      </c>
      <c r="B61" s="13" t="s">
        <v>162</v>
      </c>
      <c r="C61" s="6" t="s">
        <v>203</v>
      </c>
      <c r="D61" s="16">
        <v>3140.05</v>
      </c>
      <c r="E61" s="6"/>
      <c r="F61" s="69"/>
      <c r="G61" s="91"/>
      <c r="H61" s="74"/>
      <c r="I61" s="126"/>
      <c r="J61" s="16">
        <f t="shared" si="3"/>
        <v>3140.05</v>
      </c>
    </row>
    <row r="62" spans="1:10" ht="16.5">
      <c r="A62" s="13" t="s">
        <v>164</v>
      </c>
      <c r="B62" s="13" t="s">
        <v>165</v>
      </c>
      <c r="C62" s="6" t="s">
        <v>166</v>
      </c>
      <c r="D62" s="16">
        <v>86509.78</v>
      </c>
      <c r="E62" s="6"/>
      <c r="F62" s="91"/>
      <c r="G62" s="91"/>
      <c r="H62" s="74"/>
      <c r="I62" s="126"/>
      <c r="J62" s="16">
        <f t="shared" si="3"/>
        <v>86509.78</v>
      </c>
    </row>
    <row r="63" spans="1:10" ht="16.5">
      <c r="A63" s="13" t="s">
        <v>167</v>
      </c>
      <c r="B63" s="13" t="s">
        <v>168</v>
      </c>
      <c r="C63" s="6" t="s">
        <v>169</v>
      </c>
      <c r="D63" s="16">
        <v>11772.27</v>
      </c>
      <c r="E63" s="6"/>
      <c r="F63" s="74"/>
      <c r="G63" s="74"/>
      <c r="H63" s="74"/>
      <c r="I63" s="126"/>
      <c r="J63" s="16">
        <f t="shared" si="3"/>
        <v>11772.27</v>
      </c>
    </row>
    <row r="64" spans="1:10" ht="17.25" thickBot="1">
      <c r="A64" s="13" t="s">
        <v>170</v>
      </c>
      <c r="B64" s="50" t="s">
        <v>171</v>
      </c>
      <c r="C64" s="51" t="s">
        <v>172</v>
      </c>
      <c r="D64" s="35">
        <v>0</v>
      </c>
      <c r="E64" s="51"/>
      <c r="F64" s="92"/>
      <c r="G64" s="91"/>
      <c r="H64" s="74"/>
      <c r="I64" s="126"/>
      <c r="J64" s="53">
        <f t="shared" si="3"/>
        <v>0</v>
      </c>
    </row>
    <row r="65" spans="1:10" ht="15.75" thickBot="1">
      <c r="A65" s="13"/>
      <c r="B65" s="98"/>
      <c r="C65" s="42" t="s">
        <v>173</v>
      </c>
      <c r="D65" s="54">
        <f>SUM(D39:D64)+SUM(D34:D38)</f>
        <v>4144045.08</v>
      </c>
      <c r="E65" s="43"/>
      <c r="F65" s="89">
        <f>SUM(F39:F64)+SUM(F34:F38)</f>
        <v>135235.72999999998</v>
      </c>
      <c r="G65" s="89"/>
      <c r="H65" s="89">
        <f>SUM(H39:H64)+SUM(H34:H38)</f>
        <v>133239.16</v>
      </c>
      <c r="I65" s="89"/>
      <c r="J65" s="43">
        <f>SUM(J39:J64)+SUM(J34:J38)</f>
        <v>4142048.51</v>
      </c>
    </row>
    <row r="66" spans="1:10" ht="14.25">
      <c r="A66" s="13" t="s">
        <v>174</v>
      </c>
      <c r="B66" s="31" t="s">
        <v>175</v>
      </c>
      <c r="C66" s="33" t="s">
        <v>176</v>
      </c>
      <c r="D66" s="16"/>
      <c r="E66" s="33"/>
      <c r="F66" s="86"/>
      <c r="G66" s="86"/>
      <c r="H66" s="86"/>
      <c r="I66" s="86"/>
      <c r="J66" s="35"/>
    </row>
    <row r="67" spans="1:10" ht="14.25">
      <c r="A67" s="13"/>
      <c r="B67" s="13"/>
      <c r="C67" s="6" t="s">
        <v>177</v>
      </c>
      <c r="D67" s="16"/>
      <c r="E67" s="6"/>
      <c r="F67" s="69"/>
      <c r="G67" s="69"/>
      <c r="H67" s="69"/>
      <c r="I67" s="69"/>
      <c r="J67" s="16"/>
    </row>
    <row r="68" spans="1:10" ht="15">
      <c r="A68" s="13"/>
      <c r="B68" s="13"/>
      <c r="C68" s="59" t="s">
        <v>183</v>
      </c>
      <c r="D68" s="55">
        <f>D65+D33</f>
        <v>4364440.78</v>
      </c>
      <c r="E68" s="23"/>
      <c r="F68" s="93">
        <f>F65+F33</f>
        <v>153843.21</v>
      </c>
      <c r="G68" s="93"/>
      <c r="H68" s="93">
        <f>H65+H33</f>
        <v>147396.54</v>
      </c>
      <c r="I68" s="127"/>
      <c r="J68" s="101">
        <f>J65+J33</f>
        <v>4357994.109999999</v>
      </c>
    </row>
    <row r="69" spans="1:10" ht="15.75" thickBot="1">
      <c r="A69" s="103"/>
      <c r="B69" s="103"/>
      <c r="C69" s="104" t="s">
        <v>184</v>
      </c>
      <c r="D69" s="105"/>
      <c r="E69" s="106"/>
      <c r="F69" s="106"/>
      <c r="G69" s="92"/>
      <c r="H69" s="52"/>
      <c r="I69" s="92"/>
      <c r="J69" s="107">
        <f>J25-J68</f>
        <v>-66225.52999999933</v>
      </c>
    </row>
  </sheetData>
  <mergeCells count="3">
    <mergeCell ref="A1:J1"/>
    <mergeCell ref="A2:C2"/>
    <mergeCell ref="E3:F3"/>
  </mergeCells>
  <printOptions/>
  <pageMargins left="0.75" right="0.75" top="1" bottom="1" header="0.4921259845" footer="0.4921259845"/>
  <pageSetup horizontalDpi="600" verticalDpi="600" orientation="portrait" paperSize="9" scale="56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Coburg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Knoch</dc:creator>
  <cp:keywords/>
  <dc:description/>
  <cp:lastModifiedBy>seifart</cp:lastModifiedBy>
  <cp:lastPrinted>2013-06-26T07:01:30Z</cp:lastPrinted>
  <dcterms:created xsi:type="dcterms:W3CDTF">2010-01-29T08:05:00Z</dcterms:created>
  <dcterms:modified xsi:type="dcterms:W3CDTF">2013-06-26T07:02:46Z</dcterms:modified>
  <cp:category/>
  <cp:version/>
  <cp:contentType/>
  <cp:contentStatus/>
</cp:coreProperties>
</file>